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4"/>
  <workbookPr codeName="ThisWorkbook"/>
  <mc:AlternateContent xmlns:mc="http://schemas.openxmlformats.org/markup-compatibility/2006">
    <mc:Choice Requires="x15">
      <x15ac:absPath xmlns:x15ac="http://schemas.microsoft.com/office/spreadsheetml/2010/11/ac" url="C:\Users\SmithJo\Desktop\"/>
    </mc:Choice>
  </mc:AlternateContent>
  <xr:revisionPtr revIDLastSave="0" documentId="13_ncr:1_{5AA083D1-ED3B-4195-AB43-CCDA01F4EFC3}" xr6:coauthVersionLast="47" xr6:coauthVersionMax="47" xr10:uidLastSave="{00000000-0000-0000-0000-000000000000}"/>
  <bookViews>
    <workbookView xWindow="-120" yWindow="-120" windowWidth="29040" windowHeight="15720" firstSheet="2" activeTab="2" xr2:uid="{00000000-000D-0000-FFFF-FFFF00000000}"/>
  </bookViews>
  <sheets>
    <sheet name="Restrictions" sheetId="2" r:id="rId1"/>
    <sheet name="Readme" sheetId="3" r:id="rId2"/>
    <sheet name="Supplementary I" sheetId="1" r:id="rId3"/>
  </sheets>
  <externalReferences>
    <externalReference r:id="rId4"/>
    <externalReference r:id="rId5"/>
  </externalReferences>
  <definedNames>
    <definedName name="AgMeas_CH4_TL">[1]Land_PY!$L$5</definedName>
    <definedName name="AgMeas_Exp_TL">[1]Land_PY!$K$5</definedName>
    <definedName name="AgMeas_FarmCl_Ar">[1]Land_PY!$G$5:$G$43</definedName>
    <definedName name="AgMeas_ID_Ar">[1]Land_PY!$B$5:$B$38</definedName>
    <definedName name="AgMeas_N2O_TL">[1]Land_PY!$M$5</definedName>
    <definedName name="AgMeas_Pot_TL">[1]Land_PY!$N$5</definedName>
    <definedName name="AgMeas_Prod_TL">[1]Land_PY!$J$5</definedName>
    <definedName name="AgMeas_SR_TL">[1]Land_PY!$I$5</definedName>
    <definedName name="AgProj_Dairy_LandInd_TL">[1]Land_PY!$B$584</definedName>
    <definedName name="AgProj_ShpBf_LandInd_TL">[1]Land_PY!$B$591</definedName>
    <definedName name="AgProj_Year_Ar">[1]Land_PY!$B$485:$BL$485</definedName>
    <definedName name="Avg_AwayFromBase_Charger_CF">[1]Trans!$O$78</definedName>
    <definedName name="Avg_Dem_elec_kWh">[2]!Avg_Dem_elec_kWh</definedName>
    <definedName name="Avg_Dem_Gas_Res_GJ">[2]!Avg_Dem_Gas_Res_GJ</definedName>
    <definedName name="Avg_Dem_HW_Elec_Delivered">[2]!Avg_Dem_HW_Elec_Delivered</definedName>
    <definedName name="Avg_Dem_HWuse_kWh">[2]!Avg_Dem_HWuse_kWh</definedName>
    <definedName name="Avg_ElecRet_FullyVariablised_c_kWh">[1]Ass!$G$123</definedName>
    <definedName name="Avg_variable_gas_wholesale_NZD_kWh">[1]Ht!$D$68</definedName>
    <definedName name="Avg_variablised_gas_nwk_NZD_kWh">[1]Ht!$D$74</definedName>
    <definedName name="Avg_variablised_gas_retail_NZD_kWh">[1]Ht!$D$75</definedName>
    <definedName name="Aviation_BioFactor">[1]Trans!$F$172</definedName>
    <definedName name="Aviation_FossilFactor">[1]Trans!$J$166</definedName>
    <definedName name="BAU_EV_Entry_Flag">[1]Ctrl!$C$34</definedName>
    <definedName name="BigMACC_Lines">[1]Ctrl!$E$16</definedName>
    <definedName name="Bio_CapRecovery_Factor">[1]Trans!$E$185</definedName>
    <definedName name="Bio_DropIn_Cap_GJ">[1]Trans!$C$123</definedName>
    <definedName name="Bio_DropIn_CapOp_GJ">[1]Trans!$E$123</definedName>
    <definedName name="Bio_DropIn_EfEff">[1]Trans!$B$123</definedName>
    <definedName name="Bio_DropIn_Op_GJ">[1]Trans!$D$123</definedName>
    <definedName name="BkName">[1]Bk!$B$1</definedName>
    <definedName name="Boiler_Capex_TL">[1]Ind!$B$78</definedName>
    <definedName name="Boiler_Capex_TL_2025">[1]Ind!$L$78</definedName>
    <definedName name="Boiler_Eff_TL">[1]Ind!$C$78</definedName>
    <definedName name="Boiler_Opex_TL">[1]Ind!$D$78</definedName>
    <definedName name="Boiler_Type_Ar">[1]Ind!$A$78:$A$87</definedName>
    <definedName name="Boiler_Type_Ar_2025">[1]Ind!$K$78:$K$87</definedName>
    <definedName name="Capex_CCGT">[1]Ht!$W$168</definedName>
    <definedName name="Capex_OCGT">[1]Ht!$U$168</definedName>
    <definedName name="CCGT_Max_Potential_GWh">[1]Elec!$J$21</definedName>
    <definedName name="CCS_Geo_CO2Price">[1]Elec!$B$32</definedName>
    <definedName name="Charger_NZD_kW_Yr_Fast">[1]Trans!$L$77</definedName>
    <definedName name="Charger_NZD_kW_Yr_Slow">[1]Trans!$L$75</definedName>
    <definedName name="ChinaBeefChilled">#REF!</definedName>
    <definedName name="ChinaBeefFrozen">#REF!</definedName>
    <definedName name="ChinaLambChilled">#REF!</definedName>
    <definedName name="ChinaLambFrozen">#REF!</definedName>
    <definedName name="CO2_Biomass">[1]Ass!$M$14</definedName>
    <definedName name="CO2_Coal">[1]Ass!$C$14</definedName>
    <definedName name="CO2_Diesel">[1]Ass!$G$14</definedName>
    <definedName name="CO2_DropIn_Diesel">[1]Ass!$O$14</definedName>
    <definedName name="CO2_Gas">[1]Ass!$E$14</definedName>
    <definedName name="CO2_Lignite">[1]Ass!$D$14</definedName>
    <definedName name="CO2_LPG">[1]Ass!$F$14</definedName>
    <definedName name="CO2_MWh_Geo">[1]Ass!$S$15</definedName>
    <definedName name="CO2_Petrol">[1]Ass!$H$14</definedName>
    <definedName name="CO2_price_current">[1]Ht!$AK$48</definedName>
    <definedName name="Colour_Names_Ar">[1]Ass!$B$161:$B$183</definedName>
    <definedName name="Colour_TL">[1]Ass!$A$154</definedName>
    <definedName name="ColourNames_ColourID_TL">[1]Ass!$C$161</definedName>
    <definedName name="CRF_Data_TL">[2]!CRF_Data_TL</definedName>
    <definedName name="CRF_Data_TL_2025">[2]!CRF_Data_TL_2025</definedName>
    <definedName name="CRF_Data_TR">[2]!CRF_Data_TR</definedName>
    <definedName name="CRF_Data_TR_2025">[2]!CRF_Data_TR_2025</definedName>
    <definedName name="CRF_Gas_All_Ar">[2]!CRF_Gas_All_Ar</definedName>
    <definedName name="CRF_Gas_Ar">[2]!CRF_Gas_Ar</definedName>
    <definedName name="CRF_What_All_Ar">[2]!CRF_What_All_Ar</definedName>
    <definedName name="CRF_What_All_Ar_2025">[2]!CRF_What_All_Ar_2025</definedName>
    <definedName name="CRF_What_Ar">[2]!CRF_What_Ar</definedName>
    <definedName name="Dairy_AreaTot_TL">[1]Land_PY!$E$254</definedName>
    <definedName name="Dairy_Energy_MVR">[1]Ind!$D$72</definedName>
    <definedName name="Dairy_Energy_TVR">[1]Ind!$D$73</definedName>
    <definedName name="Dairy_ExpPerCow_TL">[1]Land_PY!$N$215</definedName>
    <definedName name="Dairy_Region_Ar">[1]Land_PY!$B$215:$B$227</definedName>
    <definedName name="Dairy_Region_TL">[1]Land_PY!$B$215</definedName>
    <definedName name="Dairy_RevPerCow_TL">[1]Land_PY!$M$215</definedName>
    <definedName name="Default_Colour_Order_Ar">[1]Ass!$A$152:$AJ$152</definedName>
    <definedName name="Disc_rate" localSheetId="0">#REF!</definedName>
    <definedName name="Disc_rate">[1]Ass!$B$4</definedName>
    <definedName name="DiscFac_Offset">[1]Ass!$C$4</definedName>
    <definedName name="DiscFactors_Ar">[1]Ass!$B$30:$B$42</definedName>
    <definedName name="DiscFactors_TL">[1]Ass!$B$30</definedName>
    <definedName name="Elec_Start_Capex_TL">[1]Elec!$F$3</definedName>
    <definedName name="Elec_Start_CostRedn_TL">[1]Elec!$M$3</definedName>
    <definedName name="Elec_Start_Emissions_TL">[1]Elec!$E$3</definedName>
    <definedName name="Elec_Start_FOM_TL">[1]Elec!$G$3</definedName>
    <definedName name="Elec_Start_HR_TL">[1]Elec!$C$3</definedName>
    <definedName name="Elec_Start_PF_Rate_TL">[1]Elec!$P$3</definedName>
    <definedName name="Elec_Start_PF_Start_TL">[1]Elec!$O$3</definedName>
    <definedName name="Elec_Start_TotCost_TL">[1]Elec!$I$3</definedName>
    <definedName name="Elec_Start_VOM_TL">[1]Elec!$H$3</definedName>
    <definedName name="Elec_Start_VOMFOM_Inc_TL">[1]Elec!$N$3</definedName>
    <definedName name="Elec_Start_What_Ar">[1]Elec!$B$3:$B$10</definedName>
    <definedName name="ElecInd_DWATWA_TL">[1]Ind!$O$101</definedName>
    <definedName name="ElecInd_EF_TL">[1]Ind!$P$101</definedName>
    <definedName name="ElecInd_Type_Ar">[1]Ind!$A$101:$A$109</definedName>
    <definedName name="Emissions_Dairy">[2]!Emissions_Dairy</definedName>
    <definedName name="Emissions_SheepBeef">[2]!Emissions_SheepBeef</definedName>
    <definedName name="En_ID_Ar">[2]!En_ID_Ar</definedName>
    <definedName name="En_Latest_TL">[2]!En_Latest_TL</definedName>
    <definedName name="EnBal_Fuel_Ar">[2]!EnBal_Fuel_Ar</definedName>
    <definedName name="EnBal_TL">[2]!EnBal_TL</definedName>
    <definedName name="EnBal_What_Ar">[2]!EnBal_What_Ar</definedName>
    <definedName name="EnBal_Yr_Ar">[2]!EnBal_Yr_Ar</definedName>
    <definedName name="FOM_CCGT">[1]Ht!$W$167</definedName>
    <definedName name="FOM_OCGT">[1]Ht!$U$167</definedName>
    <definedName name="Forest_Yield_m3_ha_yr">[1]Land!$H$277</definedName>
    <definedName name="Frst_AveSeq_Disc_TL">[1]Land_PY!$I$353</definedName>
    <definedName name="Frst_AveSeq_TL">[1]Land_PY!$G$353</definedName>
    <definedName name="Frst_CarbonStock_TL">[1]Land_PY!$B$278</definedName>
    <definedName name="Frst_CarbonStock_Where_Ar">[1]Land_PY!$B$278:$B$288</definedName>
    <definedName name="Frst_Native_AveSeq">[1]Land_PY!$C$420</definedName>
    <definedName name="Frst_Native_AveSeq_Disc">[1]Land_PY!$C$421</definedName>
    <definedName name="Frst_Native_Exp">[1]Land_PY!$C$423</definedName>
    <definedName name="Frst_Region_Ar">[1]Land_PY!$B$353:$B$368</definedName>
    <definedName name="Frst_TRV_TL">[1]Land_PY!$B$297</definedName>
    <definedName name="Frst_TRV_Where_Ar">[1]Land_PY!$B$297:$B$309</definedName>
    <definedName name="Frst_WoodProd_TL">[1]Land_PY!$E$353</definedName>
    <definedName name="FrstAveYr">[1]Land_PY!$D$348</definedName>
    <definedName name="FrstCarbonMult">[1]Land_PY!$D$350</definedName>
    <definedName name="FrstHarvestYr">[1]Land_PY!$D$347</definedName>
    <definedName name="Fuel_Coal">[1]Ass!$H$189</definedName>
    <definedName name="Fuel_Elec">[1]Ass!$H$194</definedName>
    <definedName name="Fuel_Fossil">[1]Ass!$H$195</definedName>
    <definedName name="Fuel_Gas">[1]Ass!$H$191</definedName>
    <definedName name="Fuel_Geo">[1]Ass!$H$193</definedName>
    <definedName name="Fuel_Lignite">[1]Ass!$H$190</definedName>
    <definedName name="Fuel_Oil">[1]Ass!$H$192</definedName>
    <definedName name="Fuel_shipping_per_GJ">[1]Trans!$L$144</definedName>
    <definedName name="Gas_avoidable_per_Nwk">[1]Ht!$G$74</definedName>
    <definedName name="Gas_avoidable_per_Ret">[1]Ht!$G$75</definedName>
    <definedName name="Gas_CH4">[1]Ass!$E$190</definedName>
    <definedName name="Gas_CO2">[1]Ass!$E$189</definedName>
    <definedName name="Gas_N20">[1]Ass!$E$191</definedName>
    <definedName name="Gas_Oth">[1]Ass!$E$195</definedName>
    <definedName name="Geo_EF">[1]Elec!$E$7</definedName>
    <definedName name="Geo_Gen_TL">[1]Elec2!$H$5</definedName>
    <definedName name="GJ_kWh">[1]Ass!$F$8</definedName>
    <definedName name="GJ_per_bbl">[1]Ass!$B$8</definedName>
    <definedName name="GJ_per_kWh">[1]Ass!$E$8</definedName>
    <definedName name="GJ_per_l">[1]Ass!$B$10</definedName>
    <definedName name="GJ_per_MWh">[1]Ass!$E$10</definedName>
    <definedName name="GJ_per_t_LPG">[1]Ass!$W$26</definedName>
    <definedName name="GJ_t_Bunker">[1]Ass!$K$16</definedName>
    <definedName name="GJ_t_Diesel">[1]Ass!$G$16</definedName>
    <definedName name="GJ_t_DryWood">[1]Ass!$N$16</definedName>
    <definedName name="GJ_t_H2">[1]Ass!$Q$16</definedName>
    <definedName name="GJ_t_Jet">[1]Ass!$J$16</definedName>
    <definedName name="GJ_t_LPG">[1]Ass!$F$16</definedName>
    <definedName name="GJ_t_Oil">[1]Ass!$I$16</definedName>
    <definedName name="GJ_t_Petrol">[1]Ass!$H$16</definedName>
    <definedName name="Graph_unit_text">[1]Ctrl!$H$2</definedName>
    <definedName name="Graph_x_label">[1]Ctrl!$I$2</definedName>
    <definedName name="Greenwood_moisture_per">[1]Ass!$B$26</definedName>
    <definedName name="GST">[1]Ass!$F$4</definedName>
    <definedName name="GWP_CH4">[1]Ass!$C$22</definedName>
    <definedName name="GWP_N2O">[1]Ass!$C$23</definedName>
    <definedName name="Heat_CapRecovery_TL">[1]Ht!$AG$7</definedName>
    <definedName name="Heat_COP_TL">[1]Ht!$T$7</definedName>
    <definedName name="His_CO2_Yr_Ar">[2]!His_CO2_Yr_Ar</definedName>
    <definedName name="His_CO2_Yr_TL">[2]!His_CO2_Yr_TL</definedName>
    <definedName name="His_En_Yr_Ar">[2]!His_En_Yr_Ar</definedName>
    <definedName name="HR_CCGT">[1]Ht!$W$165</definedName>
    <definedName name="HR_OCGT">[1]Ht!$U$165</definedName>
    <definedName name="Hrs_In_Yr">[1]Ass!$I$4</definedName>
    <definedName name="Ht_ElecGenMix_Flag">[1]Ctrl!$C$62</definedName>
    <definedName name="HW_Disc">[1]Ass!$K$138</definedName>
    <definedName name="Imp_Margin_Bio_GJ">[1]Trans!$D$158</definedName>
    <definedName name="Imp_Margin_Fossil_GJ">[1]Trans!$D$157</definedName>
    <definedName name="Incl_Intl_Trans_Flag">[1]Ctrl!$C$36</definedName>
    <definedName name="Include_respiratory_flag">[1]Ctrl!$C$33</definedName>
    <definedName name="Ind_FuelSwitchOpt_Flag">[1]Ctrl!$C$59</definedName>
    <definedName name="Ind_Full_array">[1]Ind2!$EL$6:$EY$76</definedName>
    <definedName name="Ind_FullSum_Flag">[1]Ind2!#REF!</definedName>
    <definedName name="Ind_GHGCat_Flag">[1]Ctrl!$C$43</definedName>
    <definedName name="Ind_InclSector_Flag_TL">[1]Ctrl!$C$45</definedName>
    <definedName name="Ind_Left_col">[1]Ind2!$EL$6:$EL$76</definedName>
    <definedName name="Ind_Sectors_Ar">[1]Ctrl!$B$45:$B$58</definedName>
    <definedName name="Ind_TL_Cell">[1]Ind2!$EL$6</definedName>
    <definedName name="Ind_Top_Row">[1]Ind2!$EL$6:$EY$6</definedName>
    <definedName name="IndEff_Meas_UseEff_TL">[1]Ind!$H$5</definedName>
    <definedName name="IndEffMeas_Cost_TL">[1]Ind!$G$5</definedName>
    <definedName name="IndEffMeas_Count_Ar">[1]Ind!$N$5:$N$40</definedName>
    <definedName name="IndEffMeas_ID_Ar">[1]Ind!$A$5:$A$40</definedName>
    <definedName name="IndEffMeas_IncElec_TL">[1]Ind!$I$5</definedName>
    <definedName name="IndEffMeas_Sec_Ar">[1]Ind!$B$5:$B$40</definedName>
    <definedName name="IndEffMeas_Yrs_TL">[1]Ind!$J$5</definedName>
    <definedName name="IndFuel_Ar">[1]Ind!$B$116:$F$116</definedName>
    <definedName name="IndFuel_Ar_2025">[1]Ind!$O$116:$S$116</definedName>
    <definedName name="IndFuel_Region_Ar">[1]Ind!$A$116:$A$133</definedName>
    <definedName name="IndFuel_Region_Ar_2025">[1]Ind!$N$116:$N$133</definedName>
    <definedName name="IndFuel_RegionPrice_TL">[1]Ind!$B$116</definedName>
    <definedName name="IndFuel_RegionPrice_TL_2025">[1]Ind!$O$116</definedName>
    <definedName name="IndMAC_Inv_TL">[1]Ind2!$DX$6</definedName>
    <definedName name="IndMac_MAC_TL">[1]Ind2!$DJ$6</definedName>
    <definedName name="IndMac_Q_TL">[1]Ind2!$CV$6</definedName>
    <definedName name="IndMac_What_TL">[1]Ind2!$CH$6</definedName>
    <definedName name="Inv_Energy">[1]Ass!$B$189</definedName>
    <definedName name="Inv_IPPU">[1]Ass!$B$190</definedName>
    <definedName name="Inv_Waste">[1]Ass!$B$191</definedName>
    <definedName name="kg_l_Diesel">[1]Ass!$G$17</definedName>
    <definedName name="kgCO2_l_Diesel">[1]Ass!$G$18</definedName>
    <definedName name="kgCO2_l_Petrol">[1]Ass!$H$18</definedName>
    <definedName name="kWh_GJ">[1]Ass!$F$9</definedName>
    <definedName name="kWh_per_GJ">[1]Ass!$E$9</definedName>
    <definedName name="kWh_t_H2">[1]Ass!$Q$20</definedName>
    <definedName name="l_per_bbl">[1]Ass!$B$9</definedName>
    <definedName name="Land_AllowLUC_Flag">[1]Ctrl!$C$67</definedName>
    <definedName name="Land_DiscSeq_Flag">[1]Ctrl!$C$66</definedName>
    <definedName name="Land_FullSum_Flag">[1]Land2!$D$36</definedName>
    <definedName name="Land_ShowSeq_Flag">[1]Ctrl!$C$65</definedName>
    <definedName name="LandCover_TL">[1]Land!$B$2</definedName>
    <definedName name="LandCover_What_Ar">[1]Land!$B$2:$B$173</definedName>
    <definedName name="LandCover_Where_Ar">[1]Land!$A$2:$A$173</definedName>
    <definedName name="LandVeh_Type_Ar">[1]Trans!$G$29:$G$40</definedName>
    <definedName name="LFC_Ret_c_day">[1]Ass!$B$148</definedName>
    <definedName name="LightVeh_Other_2_Fuel_Cost_ratio">[1]Trans!$M$108</definedName>
    <definedName name="Link_EndOfLife">[1]Ht!$L$3</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PG_Avg_MM_price_cylinder_kWh">[1]Ht!$R$37</definedName>
    <definedName name="LPG_Avg_MM_price_kWh">[1]Ht!$U$35</definedName>
    <definedName name="MA_Inv_Energy_TL">[1]Ind!$AC$179</definedName>
    <definedName name="MA_Inv_IPPU_TL">[1]Ind!$AK$179</definedName>
    <definedName name="MA_MAC_TL">[1]Ind!$AS$179</definedName>
    <definedName name="MA_Plant_ID">[1]Ind!$D$179:$D$189</definedName>
    <definedName name="MA_Q_Tl">[1]Ind!$U$179</definedName>
    <definedName name="MA_What_TL">[1]Ind!$M$179</definedName>
    <definedName name="MAC_Colour_Option">[1]Ctrl!$O$6</definedName>
    <definedName name="MAC_Order_Option">[1]Ctrl!$N$15</definedName>
    <definedName name="MACC_Yr">[1]Ctrl!$B$2</definedName>
    <definedName name="Marine_BioFactor">[1]Trans!$G$172</definedName>
    <definedName name="Marine_FossilFactor">[1]Trans!$G$166</definedName>
    <definedName name="Mean_hydro">[1]Elec!$C$13</definedName>
    <definedName name="Meat_Energy_Rend">[1]Ind!$G$73</definedName>
    <definedName name="Meat_Energy_Slaughter">[1]Ind!$G$74</definedName>
    <definedName name="MJ_l_Diesel">[1]Ass!$G$19</definedName>
    <definedName name="MJ_l_Petrol">[1]Ass!$H$19</definedName>
    <definedName name="Mult_direct">#REF!</definedName>
    <definedName name="Mult_T1">#REF!</definedName>
    <definedName name="Nwk_AwayFromBase_Pk_Costs_cents_kWh">[1]Ass!$E$144</definedName>
    <definedName name="Nwk_NonPk_CapacityUpgradeCosts_NZD_kW_yr">[1]Ass!$H$136</definedName>
    <definedName name="Nwk_Pk_Cost_NZD_kW">[1]Ass!$D$136</definedName>
    <definedName name="Nwk_Shared_Costs_c_kWh">[1]Ass!$F$119</definedName>
    <definedName name="PJ_Ind_Coal_TR">[2]!PJ_Ind_Coal_TR</definedName>
    <definedName name="PJ_Ind_Gas_All_TR">[2]!PJ_Ind_Gas_All_TR</definedName>
    <definedName name="PJ_Ind_Gas_Petrochem_TR">[2]!PJ_Ind_Gas_Petrochem_TR</definedName>
    <definedName name="ProcHt_Elec_Var_c_kWh">[1]Ass!$J$127</definedName>
    <definedName name="Proj_Yr_off">[1]Ass!$B$45</definedName>
    <definedName name="Projected_Battery_TL">[1]Ass!$D$81</definedName>
    <definedName name="Projected_Dairy_TL">[1]Ass!$D$71</definedName>
    <definedName name="Projected_Elec_TL">[1]Ass!$D$47</definedName>
    <definedName name="Projected_Elec_TL_2025">[1]Ass!$D$50</definedName>
    <definedName name="Projected_Gas_TL">[1]Ass!$D$53</definedName>
    <definedName name="Projected_Gas_TL_2025">[1]Ass!$D$56</definedName>
    <definedName name="Projected_Log_TL">[1]Ass!$D$74</definedName>
    <definedName name="Projected_Meat_TL">[1]Ass!$D$68</definedName>
    <definedName name="Projected_Oil_TL">[1]Ass!$D$60</definedName>
    <definedName name="Public_Or_Private_Benefit_Flag">[1]Ctrl!$C$30</definedName>
    <definedName name="Refinery_Station_Flag">[1]Trans!$H$183</definedName>
    <definedName name="Refining_cost_USD_bbl">[1]Trans!$L$146</definedName>
    <definedName name="Respiratory_cost_diesel_NZD_l">[1]Trans!$E$98</definedName>
    <definedName name="Respiratory_cost_petrol_NZD_l">[1]Trans!$D$98</definedName>
    <definedName name="Sc_BatCost">[1]Ctrl!$C$25</definedName>
    <definedName name="Sc_Comp">[1]Ctrl!$B$19</definedName>
    <definedName name="Sc_ElecCost">[1]Ctrl!$C$24</definedName>
    <definedName name="Sc_GasRes">[1]Ctrl!$C$22</definedName>
    <definedName name="Sc_LogPrice">[1]Ctrl!$C$28</definedName>
    <definedName name="Sc_MeatPrice">[1]Ctrl!$C$26</definedName>
    <definedName name="Sc_Oil_Price">[1]Ctrl!$C$23</definedName>
    <definedName name="Sec_MACGraphOrder_TL">[1]Ass!$N$188</definedName>
    <definedName name="Sec1_Ag">[1]Ass!$K$226</definedName>
    <definedName name="Sec1_EnProdn">[1]Ass!$K$215</definedName>
    <definedName name="Sec1_Heat">[1]Ass!$K$220</definedName>
    <definedName name="Sec1_Ind">[1]Ass!$K$199</definedName>
    <definedName name="Sec1_Oth">[1]Ass!$K$222</definedName>
    <definedName name="Sec1_TL">[1]Ass!$K$188</definedName>
    <definedName name="Sec1_Trans">[1]Ass!$K$189</definedName>
    <definedName name="Sec1_Waste">[1]Ass!$K$225</definedName>
    <definedName name="Sec2_Ag_Dairy">[1]Ass!$L$226</definedName>
    <definedName name="Sec2_Ag_Oth">[1]Ass!$L$228</definedName>
    <definedName name="Sec2_Ag_Shp_Bf">[1]Ass!$L$227</definedName>
    <definedName name="Sec2_Ar">[1]Ass!$L$188:$L$230</definedName>
    <definedName name="Sec2_EnProdn_ElecGen">[1]Ass!$L$215</definedName>
    <definedName name="Sec2_EnProdn_Gas_ProdTrans">[1]Ass!$L$219</definedName>
    <definedName name="Sec2_EnProdn_OilRef">[1]Ass!$L$217</definedName>
    <definedName name="Sec2_EnProdn_Vent_Flare">[1]Ass!$L$218</definedName>
    <definedName name="Sec2_Heat">[1]Ass!$L$220</definedName>
    <definedName name="Sec2_Ind_Alu">[1]Ass!$L$207</definedName>
    <definedName name="Sec2_Ind_CemLime">[1]Ass!$L$205</definedName>
    <definedName name="Sec2_Ind_Chem">[1]Ass!$L$202</definedName>
    <definedName name="Sec2_Ind_FoodProc">[1]Ass!$L$199</definedName>
    <definedName name="Sec2_Ind_Forest">[1]Ass!$L$210</definedName>
    <definedName name="Sec2_Ind_Hort">[1]Ass!$L$208</definedName>
    <definedName name="Sec2_Ind_Mining">[1]Ass!$L$214</definedName>
    <definedName name="Sec2_Ind_Oth">[1]Ass!$L$209</definedName>
    <definedName name="Sec2_Ind_Steel">[1]Ass!$L$204</definedName>
    <definedName name="Sec2_Oth_FridgeAirCon">[1]Ass!$L$223</definedName>
    <definedName name="Sec2_Oth_OffRoad">[1]Ass!$L$222</definedName>
    <definedName name="Sec2_TL">[1]Ass!$L$188</definedName>
    <definedName name="Sec2_Trans_Aviation">[1]Ass!$L$194</definedName>
    <definedName name="Sec2_Trans_Marine">[1]Ass!$L$196</definedName>
    <definedName name="Sec2_Trans_Rail">[1]Ass!$L$198</definedName>
    <definedName name="Sec2_Trans_Road">[1]Ass!$L$189</definedName>
    <definedName name="Sec3_Ar">[1]Ass!$M$188:$M$230</definedName>
    <definedName name="Sec3_EnProdn_ElecGen_Fossil">[1]Ass!$M$215</definedName>
    <definedName name="Sec3_EnProdn_ElecGen_Geo">[1]Ass!$M$216</definedName>
    <definedName name="Sec3_Ind_CemLime_Cem">[1]Ass!$M$205</definedName>
    <definedName name="Sec3_Ind_Chem_Meth">[1]Ass!$M$202</definedName>
    <definedName name="Sec3_Ind_Chem_Urea">[1]Ass!$M$203</definedName>
    <definedName name="Sec3_Ind_FoodProc_Dairy">[1]Ass!$M$199</definedName>
    <definedName name="Sec3_Ind_FoodProc_Meat">[1]Ass!$M$200</definedName>
    <definedName name="Sec3_Ind_FoodProc_Oth">[1]Ass!$M$201</definedName>
    <definedName name="Sec3_Ind_Forest_KraftPulp">[1]Ass!$M$210</definedName>
    <definedName name="Sec3_Trans_Aviation_Dom">[1]Ass!$M$194</definedName>
    <definedName name="Sec3_Trans_Aviation_Intl">[1]Ass!$M$195</definedName>
    <definedName name="Sec3_Trans_Marine_Coast">[1]Ass!$M$196</definedName>
    <definedName name="Sec3_Trans_Marine_Intl">[1]Ass!$M$197</definedName>
    <definedName name="Shipping_Adder">[1]Trans!$L$145</definedName>
    <definedName name="ShpBf_AreaFarm_TL">[1]Land_PY!$E$66</definedName>
    <definedName name="ShpBf_AreaTot_PermFrst_TL">[1]Land_PY!$K$184</definedName>
    <definedName name="ShpBf_AreaTot_ProdFrst_TL">[1]Land_PY!$J$184</definedName>
    <definedName name="ShpBf_AreaTot_TL">[1]Land_PY!$G$184</definedName>
    <definedName name="ShpBf_ExpPerSU_TL">[1]Land_PY!$M$66</definedName>
    <definedName name="ShpBf_FarmClass_Ar">[1]Land_PY!$C$66:$C$169</definedName>
    <definedName name="ShpBf_FarmClass_SumAr">[1]Land_PY!$C$184:$C$202</definedName>
    <definedName name="ShpBf_Quintile_Ar">[1]Land_PY!$D$66:$D$169</definedName>
    <definedName name="ShpBf_Region_Ar">[1]Land_PY!$B$66:$B$169</definedName>
    <definedName name="ShpBf_Region_SumAr">[1]Land_PY!$D$184:$D$202</definedName>
    <definedName name="ShpBf_RevPerSU_TL">[1]Land_PY!$L$66</definedName>
    <definedName name="ShpBf_StockingRate_TL">[1]Land_PY!$G$66</definedName>
    <definedName name="Size_option">[1]Ht!$A$346</definedName>
    <definedName name="Solid_graph_unit">[1]MAC_in!$AN$2</definedName>
    <definedName name="SuperMAc_CumQ_BR">[1]MAC_in!$AE$1120</definedName>
    <definedName name="SuperMac_Def_CumCount_Ar">[1]Ctrl!$I$5:$I$14</definedName>
    <definedName name="SuperMac_Def_Gas_TL">[1]Ctrl!$K$5</definedName>
    <definedName name="SuperMac_Def_GrphLabel_Fuel_TL">[1]Ctrl!$G$5</definedName>
    <definedName name="SuperMac_Def_GrphLabel_Gas_TL">[1]Ctrl!$F$5</definedName>
    <definedName name="SuperMac_Def_GrphLabel_Inv_TL">[1]Ctrl!$D$5</definedName>
    <definedName name="SuperMac_Def_GrphLabel_Sector_TL">[1]Ctrl!$E$5</definedName>
    <definedName name="SuperMac_Def_GrphLabel_What_TL">[1]Ctrl!$H$5</definedName>
    <definedName name="SuperMac_Def_ID_TL">[1]Ctrl!$A$5</definedName>
    <definedName name="SuperMac_Def_InvClass_TL">[1]Ctrl!$J$5</definedName>
    <definedName name="SuperMac_GraphID_TL">[1]MAC_in!$N$7</definedName>
    <definedName name="SuperMac_MAC_TL">[1]MAC_in!$AD$7</definedName>
    <definedName name="SuperMac_UniqueGrphID_Ar">[1]MAC_in!$Q$7:$Q$1120</definedName>
    <definedName name="SuperMac_What_TL">[1]MAC_in!$AB$7</definedName>
    <definedName name="Time_Per_9blk_Ar">[1]Ht!$L$191:$T$191</definedName>
    <definedName name="Trans_AllMeas_ID_Ar">[1]Trans!$C$367:$C$389</definedName>
    <definedName name="Trans_Eff_Opt_Flag">[1]Ctrl!$C$40</definedName>
    <definedName name="Trans_Eval_Carbon_Cost">[1]Trans2!$E$2276</definedName>
    <definedName name="Trans_EVReplaceICEFromYr">[1]Ctrl!$C$39</definedName>
    <definedName name="Trans_MACCType_Flag">[1]Ctrl!$C$38</definedName>
    <definedName name="Trans_MACInYr_Rank_TL">[1]Trans2!$G$1629</definedName>
    <definedName name="Trans_MACInYr_TL">[1]Trans2!$G$1575</definedName>
    <definedName name="Trans_MACOverYrs_Rank_TL">[1]Trans2!$G$2189</definedName>
    <definedName name="Trans_MACOverYrs_TL">[1]Trans2!$G$2135</definedName>
    <definedName name="Trans_Quintile_Flag">[1]Ctrl!$C$35</definedName>
    <definedName name="Trans_Tot_AnnualEmissionsSaving_TL">[1]Trans2!$G$2082</definedName>
    <definedName name="Trans_Tot_LifetimeEmissionsSaving_TL">[1]Trans2!$G$2029</definedName>
    <definedName name="TreeStems_ha">[1]Land!$C$299</definedName>
    <definedName name="Truck_Other_2_Fuel_cost_ratio">[1]Trans!$M$107</definedName>
    <definedName name="Truck_OtherCap_2_Fuel">[1]Trans!$N$107</definedName>
    <definedName name="Tx_NZD_kW">[1]Ass!$D$138</definedName>
    <definedName name="Tx_Propn_Connection">[1]Ass!$D$139</definedName>
    <definedName name="Unit_divisor">[1]Ctrl!$F$2</definedName>
    <definedName name="USBeefChilled">#REF!</definedName>
    <definedName name="USBeefFrozen">#REF!</definedName>
    <definedName name="USD_per_NZD">[1]Ass!$B$5</definedName>
    <definedName name="Used_Age">[1]Trans!$D$102</definedName>
    <definedName name="Used_Depn_Rate">[1]Trans!$D$101</definedName>
    <definedName name="USLambChilled">#REF!</definedName>
    <definedName name="USLambFrozen">#REF!</definedName>
    <definedName name="Veh_Class_TL">[1]Trans!$D$4</definedName>
    <definedName name="Veh_NewUsed_TL">[1]Trans!$E$4</definedName>
    <definedName name="vkt_Overlife_Distrib_Rev_TR">[1]Trans!$AL$55</definedName>
    <definedName name="vkt_OverLife_Distrib_TL">[1]Trans!$G$29</definedName>
    <definedName name="vkt_OverLife_TL">[1]Trans!$G$4</definedName>
    <definedName name="VOM_CCGT">[1]Ht!$W$166</definedName>
    <definedName name="VOM_OCGT">[1]Ht!$U$166</definedName>
    <definedName name="Weighted_MAC_Flag">[1]Ctrl!$O$10</definedName>
    <definedName name="YrOff_Elec">[1]Elec2!$G$152</definedName>
    <definedName name="YrOff_Land">[1]Land2!$E$2</definedName>
    <definedName name="YrOff_Trans">[1]Trans2!$E$2319</definedName>
    <definedName name="Yrs_Assump_Ar">[1]Ass!$D$46:$AT$46</definedName>
    <definedName name="Yrs_Elec_Ar">[1]Elec2!$H$1:$AP$1</definedName>
    <definedName name="Yrs_recover_Ind_boiler">[1]Ind!$B$90</definedName>
    <definedName name="Yrs_Till_Replace_Default_Existing_Boiler">[1]Ind!$B$89</definedName>
    <definedName name="Yrs_Tpt_Ar">[1]Trans2!$G$1:$DC$1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a="1"/>
  <c r="B2" i="1" s="1"/>
  <c r="B2" i="3" a="1"/>
  <c r="B2" i="3" s="1"/>
  <c r="B4" i="2" l="1" a="1"/>
  <c r="B4" i="2" s="1"/>
  <c r="F90" i="1"/>
  <c r="F89" i="1"/>
  <c r="F76" i="1"/>
  <c r="F7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Nam Bui</author>
  </authors>
  <commentList>
    <comment ref="J27" authorId="0" shapeId="0" xr:uid="{3C4BF40B-FE03-4FA1-8334-09F873B87B69}">
      <text>
        <r>
          <rPr>
            <b/>
            <sz val="9"/>
            <color indexed="81"/>
            <rFont val="Tahoma"/>
            <family val="2"/>
          </rPr>
          <t>Nam Bui:</t>
        </r>
        <r>
          <rPr>
            <sz val="9"/>
            <color indexed="81"/>
            <rFont val="Tahoma"/>
            <family val="2"/>
          </rPr>
          <t xml:space="preserve">
Deflated baseload capital cost.
The FOM and VOM are scaled based on baseload capital cost, so no need to deflate them.</t>
        </r>
      </text>
    </comment>
    <comment ref="F126" authorId="0" shapeId="0" xr:uid="{4E1986AD-86D2-4870-BF6B-9A7019153C0A}">
      <text>
        <r>
          <rPr>
            <b/>
            <sz val="9"/>
            <color indexed="81"/>
            <rFont val="Tahoma"/>
            <family val="2"/>
          </rPr>
          <t>Nam Bui:</t>
        </r>
        <r>
          <rPr>
            <sz val="9"/>
            <color indexed="81"/>
            <rFont val="Tahoma"/>
            <family val="2"/>
          </rPr>
          <t xml:space="preserve">
Fill down later-agreed with Jordan</t>
        </r>
      </text>
    </comment>
    <comment ref="F131" authorId="0" shapeId="0" xr:uid="{6C2F195A-F97C-4749-8E9F-4C2630F98E14}">
      <text>
        <r>
          <rPr>
            <b/>
            <sz val="9"/>
            <color indexed="81"/>
            <rFont val="Tahoma"/>
            <family val="2"/>
          </rPr>
          <t>Nam Bui:</t>
        </r>
        <r>
          <rPr>
            <sz val="9"/>
            <color indexed="81"/>
            <rFont val="Tahoma"/>
            <family val="2"/>
          </rPr>
          <t xml:space="preserve">
Fill down later-agreed with Jordan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<sst xmlns="http://schemas.openxmlformats.org/spreadsheetml/2006/main" count="1130" uniqueCount="502">
  <si>
    <t>Client name: Ministry for the Environment</t>
  </si>
  <si>
    <t>Project: Research on NZ Emissions Trading Scheme and emissions</t>
  </si>
  <si>
    <t xml:space="preserve">This computer file is a workbook of spreadsheets that together comprise a model. This file is a dynamic model: there are links from one cell to another, calculations, and named variables. Use of the model is at the user's own risk.
</t>
  </si>
  <si>
    <t xml:space="preserve">This model is a draft work product. It is not the final version of this work, and it has not undergone quality assurance. NZIER is providing it to support discussion and collaboration, on the understanding that it is preliminary and incomplete.
</t>
  </si>
  <si>
    <t xml:space="preserve">The model has been tested for logic and consistency, but has not been reviewed by an independent party. NZIER is unable to guarantee that the model is 100% free of errors and will perform correctly under all possible scenarios. The model has not been 'stress tested': it has not been subjected to inputs outside the expected range of values.  In particular, NZIER accepts no liability to any party for the operation of the model should any adjustments be made to its structure or operation after the time when NZIER issued it.
</t>
  </si>
  <si>
    <t xml:space="preserve">NZIER has used care, diligence, professional standards of analysis and all reasonable endeavours in undertaking the work and producing the model to ensure the information is as accurate as practicable. The Institute, its contributors, employees, and Board shall not be liable (whether in contract, tort (including negligence), equity or on any other basis) for any loss or damage sustained by any person relying on the work whatever the cause of such loss or damage.
</t>
  </si>
  <si>
    <t xml:space="preserve">In the event that the exclusion of NZIER’s liability is held inapplicable or unenforceable, NZIER’s liability under or in connection with, or arising out of any use, reproduction or modification of the model (by the client or any other person) is limited to the contract fee paid by the client for the work.
</t>
  </si>
  <si>
    <t>END</t>
  </si>
  <si>
    <t>Supplementary I</t>
  </si>
  <si>
    <r>
      <rPr>
        <b/>
        <sz val="11"/>
        <rFont val="Calibri"/>
        <family val="2"/>
        <scheme val="minor"/>
      </rPr>
      <t xml:space="preserve">Purpose
</t>
    </r>
    <r>
      <rPr>
        <sz val="11"/>
        <rFont val="Calibri"/>
        <family val="2"/>
        <scheme val="minor"/>
      </rPr>
      <t xml:space="preserve">1a) Agencies have indicated a strong preference for clearer visibility of both assumptions and underlying data sources, so they can apply their subject-matter expertise more effectively. The format of the information (Word or Excel) is flexible, but presenting the material in a structured table would support transparency and ease of review. This table may also be circulated as part of the draft report to facilitate agency feedback. Note that some prices figures will need to go through a deflation process (convert from nominal to real $) once all assumptions are confirmed.
1b) This section lists the remaining assumptions that </t>
    </r>
    <r>
      <rPr>
        <b/>
        <sz val="11"/>
        <rFont val="Calibri"/>
        <family val="2"/>
        <scheme val="minor"/>
      </rPr>
      <t>were not updated</t>
    </r>
    <r>
      <rPr>
        <sz val="11"/>
        <rFont val="Calibri"/>
        <family val="2"/>
        <scheme val="minor"/>
      </rPr>
      <t>. Each assumption is categorised into one of three types:
1: Scientific constant or common-sense value – no update required
2: Good to update, but optional
3: Should be updated</t>
    </r>
  </si>
  <si>
    <t>1a</t>
  </si>
  <si>
    <t>Assumptions that have been updated</t>
  </si>
  <si>
    <t>Sector</t>
  </si>
  <si>
    <t>The sector to which the assumption belongs. The 'General' sector includes assumptions applied across multiple sectors.</t>
  </si>
  <si>
    <t>Assumption</t>
  </si>
  <si>
    <t>Title of the assumption</t>
  </si>
  <si>
    <t>2020 value</t>
  </si>
  <si>
    <t>The value used for this assumption in the MACC 2020 model</t>
  </si>
  <si>
    <t>2025 value</t>
  </si>
  <si>
    <t>The value used for this assumption in the MACC 2025 model</t>
  </si>
  <si>
    <t>2020 data</t>
  </si>
  <si>
    <t>The original source of the 2020 assumption</t>
  </si>
  <si>
    <t>2025 data</t>
  </si>
  <si>
    <t>The original source of the 2025 assumption</t>
  </si>
  <si>
    <t>Location in MACC-2025 or Historical-2025 spreadsheets</t>
  </si>
  <si>
    <t>Specifies where this assumption appears in the MACC 2025 or Historical spreadsheets 2025, to support traceability and verification</t>
  </si>
  <si>
    <t>Deflation required?</t>
  </si>
  <si>
    <t>Does this figure need deflation to compare with 2020 figure. If yes, what is the year of new data and what is the year of the old data.</t>
  </si>
  <si>
    <t>1b</t>
  </si>
  <si>
    <t>Assumptions that were not updated</t>
  </si>
  <si>
    <t>Type</t>
  </si>
  <si>
    <t>Categorisation of the assumption (1, 2, or 3) based on the definitions listed above</t>
  </si>
  <si>
    <t>Notes</t>
  </si>
  <si>
    <t>Some notes to help the agencies find the right data.</t>
  </si>
  <si>
    <t>EECA</t>
  </si>
  <si>
    <t>TIMES 3.0</t>
  </si>
  <si>
    <t>Rows</t>
  </si>
  <si>
    <t>Rows under this heading are subsequent updates following the most recent release of TIMES 3.0 assumptions from EECA.</t>
  </si>
  <si>
    <t>Section</t>
  </si>
  <si>
    <t>2025 value/Type</t>
  </si>
  <si>
    <t>2025 data/Notes</t>
  </si>
  <si>
    <t>General</t>
  </si>
  <si>
    <t>Discount rate</t>
  </si>
  <si>
    <t>Assumptions from the 2020 MACC spreadsheet</t>
  </si>
  <si>
    <t>https://www.treasury.govt.nz/information-and-services/public-sector-leadership/guidance/reporting-financial/discount-rates</t>
  </si>
  <si>
    <t>MACC/Ass/B4</t>
  </si>
  <si>
    <t>N</t>
  </si>
  <si>
    <t>MACC Estimate Year</t>
  </si>
  <si>
    <t>MACC/Ctrl/B2</t>
  </si>
  <si>
    <t>Start year replacing ICEs</t>
  </si>
  <si>
    <t>MACC/Ctrl/C39</t>
  </si>
  <si>
    <t>Exchange rate US$/NZ$</t>
  </si>
  <si>
    <t>Historical spreadsheet</t>
  </si>
  <si>
    <t>New exchange rates - RBNZ</t>
  </si>
  <si>
    <t>MACC/Ass/B5</t>
  </si>
  <si>
    <t>Greenhouse gas inventory</t>
  </si>
  <si>
    <t>Recoded for new labels &amp; updated</t>
  </si>
  <si>
    <t>Time series emissions data 1990 to 2017 from New Zealands Greenhouse Gas Inventory published in 2019</t>
  </si>
  <si>
    <t>Time series emissions data 1990 to 2023 from New Zealand's Greenhouse Gas Inventory published in 2025</t>
  </si>
  <si>
    <t>Historical/GHG-2025</t>
  </si>
  <si>
    <t>Energy supply and demand</t>
  </si>
  <si>
    <t>Extended the current data</t>
  </si>
  <si>
    <t>Energy Balance - EnBal 2018</t>
  </si>
  <si>
    <t>Energy Balance - EnBal 2024 https://www.mbie.govt.nz/building-and-energy/energy-and-natural-resources/energy-statistics-and-modelling/energy-publications-and-technical-papers/energy-in-new-zealand/energy-in-new-zealand-2025/balance-tables</t>
  </si>
  <si>
    <t>Historical/EnBal-2025</t>
  </si>
  <si>
    <t>Energy-related greenhouse emissions reported by MBIE</t>
  </si>
  <si>
    <t>Historical spreadsheet for 2020 MACC</t>
  </si>
  <si>
    <t>https://www.mbie.govt.nz/building-and-energy/energy-and-natural-resources/energy-statistics-and-modelling/energy-statistics/new-zealand-energy-sector-greenhouse-gas-emissions/</t>
  </si>
  <si>
    <t>Historical/CO2Sum-2025/A19</t>
  </si>
  <si>
    <t>Production-based gross domestic product (GDP)</t>
  </si>
  <si>
    <t>Updated the series</t>
  </si>
  <si>
    <t>NZIER QP Series</t>
  </si>
  <si>
    <t>Historical/Qtr-2025</t>
  </si>
  <si>
    <t>Expenditure-based gross domestic product (GDP)</t>
  </si>
  <si>
    <t>Nominal / Real</t>
  </si>
  <si>
    <t>Real in 2019$</t>
  </si>
  <si>
    <t>Nominal TWI</t>
  </si>
  <si>
    <t>hb1-monthly.xlsx from RBNZ</t>
  </si>
  <si>
    <t>Historical/Mth-2025</t>
  </si>
  <si>
    <t>Real TWI</t>
  </si>
  <si>
    <t>Historical/Mth-2026</t>
  </si>
  <si>
    <t>United States dollar</t>
  </si>
  <si>
    <t>Historical/Mth-2027</t>
  </si>
  <si>
    <t>UK pound sterling</t>
  </si>
  <si>
    <t>Historical/Mth-2028</t>
  </si>
  <si>
    <t>Australian dollar</t>
  </si>
  <si>
    <t>Historical/Mth-2029</t>
  </si>
  <si>
    <t>Japanese yen</t>
  </si>
  <si>
    <t>Historical/Mth-2030</t>
  </si>
  <si>
    <t>European euro</t>
  </si>
  <si>
    <t>Battery costs ($/kWh)</t>
  </si>
  <si>
    <t>176 (2018)</t>
  </si>
  <si>
    <t>92.4 (2024)</t>
  </si>
  <si>
    <t>Bloomberg NEF presso:  Consumers driving a global transition (NZ Downstream 2019).  Data from slide 33 and slide 37</t>
  </si>
  <si>
    <t>https://about.bnef.com/insights/commodities/lithium-ion-battery-pack-prices-see-largest-drop-since-2017-falling-to-115-per-kilowatt-hour-bloombergnef/</t>
  </si>
  <si>
    <t>MACC/Ass/A86</t>
  </si>
  <si>
    <t>Y (2024-&gt;2018)</t>
  </si>
  <si>
    <t>Electricity</t>
  </si>
  <si>
    <t>Primary data for costs (starting parameters)</t>
  </si>
  <si>
    <t>Updated most values (except for Geothermal and Wind - which were scaled instead).</t>
  </si>
  <si>
    <t>https://www.mbie.govt.nz/building-and-energy/energy-and-natural-resources/energy-statistics-and-modelling/energy-modelling/electricity-demand-and-generation-scenarios#edgs-2019</t>
  </si>
  <si>
    <t>https://www.mbie.govt.nz/building-and-energy/energy-and-natural-resources/energy-statistics-and-modelling/energy-modelling/electricity-demand-and-generation-scenarios#edgs-2024
Transpower 'Generation Stack' 2025</t>
  </si>
  <si>
    <t>MACC/Elec/A1</t>
  </si>
  <si>
    <t>Plant lifetime (Geothermal)</t>
  </si>
  <si>
    <t>Keep unchanged</t>
  </si>
  <si>
    <t>Not changed</t>
  </si>
  <si>
    <t>Plant lifetime (all plants)</t>
  </si>
  <si>
    <t>Total hours in a year</t>
  </si>
  <si>
    <t>Common sense</t>
  </si>
  <si>
    <t>MACC/Ass/I4</t>
  </si>
  <si>
    <t>GJ per MWh</t>
  </si>
  <si>
    <t>MACC/Ass/E10</t>
  </si>
  <si>
    <t>Coal emission factors</t>
  </si>
  <si>
    <t>Notes from Previous Model Owner:: "Many are from annual emission factors table downloaded from here
http://www.mbie.govt.nz/info-services/sectors-industries/energy/energy-data-modelling/statistics/greenhouse-gas-emissions"</t>
  </si>
  <si>
    <t>page 138 of https://environment.govt.nz/assets/publications/Measuring-Emissions-2024/Measuring-emissions_Detailed-guide_2024_ME1829.pdf</t>
  </si>
  <si>
    <t>MACC/Ass/A14</t>
  </si>
  <si>
    <t>Gas emission factors</t>
  </si>
  <si>
    <t>Notes from Previous Model Owner: "Many are from annual emission factors table downloaded from here
http://www.mbie.govt.nz/info-services/sectors-industries/energy/energy-data-modelling/statistics/greenhouse-gas-emissions"</t>
  </si>
  <si>
    <t>Electricity baseload $/MWh</t>
  </si>
  <si>
    <t>ASX 2020</t>
  </si>
  <si>
    <t>https://www.asxenergy.com.au/futures_nz</t>
  </si>
  <si>
    <t>MACC/Ass/T51</t>
  </si>
  <si>
    <t>Y (2025-&gt;2020)</t>
  </si>
  <si>
    <t>Gas baseload $/GJ</t>
  </si>
  <si>
    <t>MACC 2020 spreadsheet</t>
  </si>
  <si>
    <t>https://www.mbie.govt.nz/building-and-energy/energy-and-natural-resources/energy-statistics-and-modelling/energy-publications-and-technical-papers/new-zealand-energy-quarterly
electricity-demand-generation-scenarios-2024-assumptions.xlsx - Commodity prices</t>
  </si>
  <si>
    <t>MACC/Ass/N57</t>
  </si>
  <si>
    <t>Y (2024-&gt;2019)</t>
  </si>
  <si>
    <t>Oil price</t>
  </si>
  <si>
    <t>Based on IEA scenarios</t>
  </si>
  <si>
    <t>2025-2030 prices from Consensus Economics &amp; 2031-2050 from EDGS Commodity prices</t>
  </si>
  <si>
    <t>MACC 2020 spreadsheet prices</t>
  </si>
  <si>
    <t>EMNov2025.xlsx - Consensus Economics 
electricity-demand-generation-scenarios-2024-assumptions.xlsx - Commodity prices</t>
  </si>
  <si>
    <t>MACC/Ass/A59</t>
  </si>
  <si>
    <t>Y (2025-&gt;2019) for CF
and (2024-&gt;2019) for EDGS</t>
  </si>
  <si>
    <t>Boiler CAPEX Coal</t>
  </si>
  <si>
    <t>EECA - Accelerating the decarbonisation of Process Heat 2021</t>
  </si>
  <si>
    <t>Same source but used upper bound</t>
  </si>
  <si>
    <t>MACC/Ind/L79</t>
  </si>
  <si>
    <t>Boiler CAPEX Lignite</t>
  </si>
  <si>
    <t>MACC/Ind/L80</t>
  </si>
  <si>
    <t>Boiler CAPEX Gas</t>
  </si>
  <si>
    <t>MACC/Ind/L81</t>
  </si>
  <si>
    <t>Boiler CAPEX Oil</t>
  </si>
  <si>
    <t>MACC/Ind/L82</t>
  </si>
  <si>
    <t>Boiler CAPEX Biomass</t>
  </si>
  <si>
    <t>MACC/Ind/L83</t>
  </si>
  <si>
    <t>Boiler CAPEX Biomass HW</t>
  </si>
  <si>
    <t>MACC/Ind/L84</t>
  </si>
  <si>
    <t>Boiler CAPEX Pellets</t>
  </si>
  <si>
    <t>MACC/Ind/L85</t>
  </si>
  <si>
    <t>Boiler CAPEX Electricity</t>
  </si>
  <si>
    <t>MACC/Ind/L86</t>
  </si>
  <si>
    <t>Boiler replacement years</t>
  </si>
  <si>
    <t>MACC/Ind/L89</t>
  </si>
  <si>
    <t>Revised for future year ($/MWh) by quarter</t>
  </si>
  <si>
    <t>Updated prices</t>
  </si>
  <si>
    <t>MACC/Ind/L97</t>
  </si>
  <si>
    <t xml:space="preserve">Wholesale electricity price ($/MWh) by month </t>
  </si>
  <si>
    <t>MACC/Ind/U102</t>
  </si>
  <si>
    <t xml:space="preserve">Region-Fuel types </t>
  </si>
  <si>
    <t>Updated values</t>
  </si>
  <si>
    <t>https://www.nzgeothermal.org.nz/downloads/NZGA-MBIE-Measures-for-transition-to-highly-renewable-electricity-system_FINAL.pdf</t>
  </si>
  <si>
    <t>MACC/Ind/N116</t>
  </si>
  <si>
    <t>Y (2023-&gt;2020)</t>
  </si>
  <si>
    <t>Transport</t>
  </si>
  <si>
    <t>Lifetime travel after entering NZ (vkt ,000)</t>
  </si>
  <si>
    <t>MoT fleet statistics 2019</t>
  </si>
  <si>
    <t>https://www.transport.govt.nz/statistics-and-insights/fleet-statistics/</t>
  </si>
  <si>
    <t>MACC/Trans/E18</t>
  </si>
  <si>
    <t>Emissions health cost to NZ ($bn/yr)</t>
  </si>
  <si>
    <t>https://environment.govt.nz/publications/health-and-air-pollution-in-new-zealand-2016-findings-and-implications/</t>
  </si>
  <si>
    <t>HAPINZ-3.0-Findings-and-implications 2022</t>
  </si>
  <si>
    <t>MACC/Trans/D90</t>
  </si>
  <si>
    <t>Y (2022-&gt;2016)</t>
  </si>
  <si>
    <t>Maintenance costs ($/km) - LPV-ICE</t>
  </si>
  <si>
    <t>MACC 2020 assumption</t>
  </si>
  <si>
    <t>https://www.transport.govt.nz/assets/Uploads/DTCC-WP-C5-Road-VOC-June-2023.pdf</t>
  </si>
  <si>
    <t>MACC/Trans2/Y606</t>
  </si>
  <si>
    <t>Y (2023-&gt;2019)</t>
  </si>
  <si>
    <t>Maintenance costs ($/km) - LCV-ICE</t>
  </si>
  <si>
    <t>Same as above</t>
  </si>
  <si>
    <t>MACC/Trans2/Y607</t>
  </si>
  <si>
    <t>Maintenance costs ($/km) - Truck_M-ICE</t>
  </si>
  <si>
    <t>Unchanged</t>
  </si>
  <si>
    <r>
      <t>NERA spreadsheet by EECA-The same source MACC 2020 used - that's why there was no change. Refer to the README text below:
"</t>
    </r>
    <r>
      <rPr>
        <i/>
        <sz val="11"/>
        <color theme="1"/>
        <rFont val="Calibri"/>
        <family val="2"/>
        <scheme val="minor"/>
      </rPr>
      <t>Default scenario references provides, for each input throughout the comparison tool, a publicly available source from which the assumption was derived. As noted, New Zealand government and policy documents are referenced where available and relevant. In particular, the Climate Change Commission 2021 modelling and Ministry for the Environment’s 2020 MACC tool.</t>
    </r>
    <r>
      <rPr>
        <sz val="11"/>
        <color theme="1"/>
        <rFont val="Calibri"/>
        <family val="2"/>
        <scheme val="minor"/>
      </rPr>
      <t>"</t>
    </r>
  </si>
  <si>
    <t>MACC/Trans2/Y608</t>
  </si>
  <si>
    <t>Maintenance costs ($/km) - Truck_H-ICE</t>
  </si>
  <si>
    <t>MACC/Trans2/Y609</t>
  </si>
  <si>
    <t>Maintenance costs ($/km) - Bus-ICE</t>
  </si>
  <si>
    <r>
      <t xml:space="preserve">https://www.nzta.govt.nz/assets/resources/718/RR-718-Zero-emission-bus-economics-study-FINAL-TAR-22-12.pdf </t>
    </r>
    <r>
      <rPr>
        <b/>
        <sz val="11"/>
        <color rgb="FFFF0000"/>
        <rFont val="Calibri"/>
        <family val="2"/>
        <scheme val="minor"/>
      </rPr>
      <t>April 2024</t>
    </r>
  </si>
  <si>
    <t>MACC/Trans2/Y610</t>
  </si>
  <si>
    <t>Maintenance costs ($/km) - LPV-EV</t>
  </si>
  <si>
    <t>MACC/Trans2/Y611</t>
  </si>
  <si>
    <t>Maintenance costs ($/km) - LCV-EV</t>
  </si>
  <si>
    <t>MACC/Trans2/Y612</t>
  </si>
  <si>
    <t>Maintenance costs ($/km) - Truck_M-EV</t>
  </si>
  <si>
    <t>MACC/Trans/A613</t>
  </si>
  <si>
    <t>Maintenance costs ($/km) - Truck_H-EV</t>
  </si>
  <si>
    <t>MACC/Trans/A614</t>
  </si>
  <si>
    <t>Maintenance costs ($/km) - Bus-EV</t>
  </si>
  <si>
    <t>https://www.nzta.govt.nz/assets/resources/718/RR-718-Zero-emission-bus-economics-study-FINAL-TAR-22-12.pdf</t>
  </si>
  <si>
    <t>MACC/Trans/A615</t>
  </si>
  <si>
    <t>Non-battery vehicle costs ($k)</t>
  </si>
  <si>
    <t>Updated costs</t>
  </si>
  <si>
    <t>MoT updated data from Jayden</t>
  </si>
  <si>
    <t>MACC/Trans/A5</t>
  </si>
  <si>
    <t>Fuel efficiency (l/100 km or kWh/100km)</t>
  </si>
  <si>
    <t>wem202405 from MoT</t>
  </si>
  <si>
    <t>MACC/Trans/A77</t>
  </si>
  <si>
    <t>Ratio of main pollutants per vehicle type and power type</t>
  </si>
  <si>
    <t>vepmV7.1_2025Feb18 from MoT</t>
  </si>
  <si>
    <t>MACC/Trans/A1031</t>
  </si>
  <si>
    <t>Waste</t>
  </si>
  <si>
    <t>Projection Total waste to Class 1 landfills</t>
  </si>
  <si>
    <t>Projected for managed sites 2010-2050 - projection model for managed waste.xlsx</t>
  </si>
  <si>
    <t>Update the projection with NZIER QP Series GDP, GDP per capita, Stats NZ population, employment latest data</t>
  </si>
  <si>
    <t>MACC/Waste/A1</t>
  </si>
  <si>
    <t>N (This model has its own deflator series so no need to deflate)</t>
  </si>
  <si>
    <t>Discount rate for Waste sheet</t>
  </si>
  <si>
    <t>Electricity-Continuous-Economic value (NZD/MWh)</t>
  </si>
  <si>
    <t>Electricity-Flexible-Economic value (NZD/MWh)</t>
  </si>
  <si>
    <t>Measures v1.11</t>
  </si>
  <si>
    <t>Final Eunomia MACC model _12724349.xlsx</t>
  </si>
  <si>
    <t>Scaled using 2020 and 2025 figures</t>
  </si>
  <si>
    <t>N (scaled with the above so no need to deflate again)</t>
  </si>
  <si>
    <t>Real GDP, provided directly by MfE (NZ$m)</t>
  </si>
  <si>
    <t>MACC/Waste/A2</t>
  </si>
  <si>
    <t>Annual % change (GDP)</t>
  </si>
  <si>
    <t>Recalculated with new inputs from NZIER QP Series</t>
  </si>
  <si>
    <t>MACC/Waste/A3</t>
  </si>
  <si>
    <t>Indexed to 2019 (GDP)</t>
  </si>
  <si>
    <t>MACC/Waste/A4</t>
  </si>
  <si>
    <t>Generation (TWh) 2018 mean yr
Capacity (MW)
Baseload potential (TWh)
HR (GJ/MWh)</t>
  </si>
  <si>
    <t>Geo
Wind
Cogen
PV - rooftop
PV - utility
Hydro
CCGT
Peakers</t>
  </si>
  <si>
    <t>Updated generation</t>
  </si>
  <si>
    <t>https://www.mbie.govt.nz/building-and-energy/energy-and-natural-resources/energy-statistics-and-modelling/energy-modelling/electricity-demand-and-generation-scenarios#edgs-2024</t>
  </si>
  <si>
    <t>MACC/Elec/A17</t>
  </si>
  <si>
    <t>Heat</t>
  </si>
  <si>
    <t>LPG Price per 45kg bottle</t>
  </si>
  <si>
    <t>$42.5/GJ</t>
  </si>
  <si>
    <t>https://www.canstarblue.co.nz/energy/lpg/</t>
  </si>
  <si>
    <t>Similar to the figures in Assumptions-Oil-and-gas-sector-TIMES-NZ-3.0, Section 4.2, p.12
"Import prices are slightly higher, between 42 and 40 NZD/GJ."</t>
  </si>
  <si>
    <t>MACC/Ht/A32</t>
  </si>
  <si>
    <t>Gas Wholesale price ($/GJ)</t>
  </si>
  <si>
    <t>Low 4.5
Central 6
High 8
v. High 10</t>
  </si>
  <si>
    <t>Low 7.4
Central 9.9
High 13.2
v. High 16.5</t>
  </si>
  <si>
    <t>Gas, wholesale baseload ($/GJ) - 2019</t>
  </si>
  <si>
    <t>Gas, wholesale baseload ($/GJ) - 2024
Use this for the 'Central' value and scale the rest</t>
  </si>
  <si>
    <t>MACC/Ht/B43</t>
  </si>
  <si>
    <t>N (already deflated)</t>
  </si>
  <si>
    <t xml:space="preserve">EECA </t>
  </si>
  <si>
    <t>Assumptions</t>
  </si>
  <si>
    <t>Update</t>
  </si>
  <si>
    <t>EECA-1a</t>
  </si>
  <si>
    <t>Emissions factors - Coal</t>
  </si>
  <si>
    <t>Assumptions-Commercial-sector-TIMES-NZ-3.0.docx</t>
  </si>
  <si>
    <t>Emissions factors - Gas</t>
  </si>
  <si>
    <t>Emissions factors - LPG</t>
  </si>
  <si>
    <t>Emissions factors - Diesel</t>
  </si>
  <si>
    <t>Emissions factors - Petrol</t>
  </si>
  <si>
    <t>Emissions factors - Oil</t>
  </si>
  <si>
    <t>Assumptions-Transport-sector-TIMES-NZ-3.0</t>
  </si>
  <si>
    <t>Emissions factors - Lignite</t>
  </si>
  <si>
    <t>Not listed in TIMES 3.0 so leave it as is</t>
  </si>
  <si>
    <t>Emission factors (kgCO2/l) - LPG</t>
  </si>
  <si>
    <t>MACC/Ass/A18</t>
  </si>
  <si>
    <t>Emission factors (kgCO2/l) - Diesel</t>
  </si>
  <si>
    <t>Emission factors (kgCO2/l) - Petrol</t>
  </si>
  <si>
    <t>MJ per litre-Diesel</t>
  </si>
  <si>
    <t>Keep unchanged as it matches to 2 d.p.</t>
  </si>
  <si>
    <t>MACC/Ass/A19</t>
  </si>
  <si>
    <t>MJ per litre-Petrol</t>
  </si>
  <si>
    <t>Natural gas wholesale price</t>
  </si>
  <si>
    <t>Already updated</t>
  </si>
  <si>
    <t>I have compared TIMES 3.0 figures with EDGS and they are on pair. EECA even cited EDGS from MBIE, so I will not change the values further.</t>
  </si>
  <si>
    <t>MACC/Ass/A56</t>
  </si>
  <si>
    <t>Battery cost assumptions</t>
  </si>
  <si>
    <t>I have compared TIMES 3.0 figures (from Assumptions-Agriculture-Forestry-and-Fishing-sector-TIMES-NZ-3.0.docx Table 11) with BNEF and they are on pair. EECA even cited BNEF, so I will not change the values further.</t>
  </si>
  <si>
    <t>MACC/Ass/E87</t>
  </si>
  <si>
    <t>Capacity factor - Wind</t>
  </si>
  <si>
    <t>Assumptions-Electricity-supply-TIMES-NZ-3.0 (Table 1)
Wind (onshore)	Varies (35.3 – 39.0)
Wind (offshore)	Varies (50 - 58)
It is easier to defend when we use the 'on shore' values.</t>
  </si>
  <si>
    <t>MACC/Elec/Q8</t>
  </si>
  <si>
    <t>Capacity factor - Utility PV</t>
  </si>
  <si>
    <t>Solar	Varies (11.5 - 19.3)
Same source as above</t>
  </si>
  <si>
    <t>MACC/Elec/Q9</t>
  </si>
  <si>
    <t>Charger costs ($k)
22 kW AC
50 kW DC
350 kW DC</t>
  </si>
  <si>
    <t>Assumptions-Transport-sector-TIMES-NZ-3.0 (Table 13)</t>
  </si>
  <si>
    <t>MACC/Trans/B73</t>
  </si>
  <si>
    <t>H2 fuel cell + electric motor efficiency</t>
  </si>
  <si>
    <t>Assumptions-Transport-sector-TIMES-NZ-3.0 (Table 15)</t>
  </si>
  <si>
    <t>MACC/Trans/E256</t>
  </si>
  <si>
    <t>Ht</t>
  </si>
  <si>
    <t>Carbon intensity of generation</t>
  </si>
  <si>
    <r>
      <t xml:space="preserve">Heat rate (GJ/MWh)
VOM ($/MWh)
FOM ($/kW/yr)
</t>
    </r>
    <r>
      <rPr>
        <sz val="11"/>
        <color rgb="FFFF0000"/>
        <rFont val="Calibri"/>
        <family val="2"/>
        <scheme val="minor"/>
      </rPr>
      <t>Capital recovery ($/kW/yr)</t>
    </r>
  </si>
  <si>
    <t>Updated Heat rate and VOM.
Scaled FOM using VOM rates.</t>
  </si>
  <si>
    <t>Using updated figures from the Elec sheet.
I am not sure how to calculate the Capital recovery ($/kW/yr) so I leave them unchanged.</t>
  </si>
  <si>
    <t>MACC/Ht/T163</t>
  </si>
  <si>
    <t>GST</t>
  </si>
  <si>
    <t>No change in GST</t>
  </si>
  <si>
    <t>MACC/Ass/A3</t>
  </si>
  <si>
    <t>Hours in year</t>
  </si>
  <si>
    <t xml:space="preserve">Scientific constant </t>
  </si>
  <si>
    <t>GJ per bbl</t>
  </si>
  <si>
    <t>Technical parameters - Subject-matter expertise is required to assess the implications of modifying this source to avoid introducing uncertainty or errors.</t>
  </si>
  <si>
    <t>Actual l/bbl</t>
  </si>
  <si>
    <t>Technical parameters</t>
  </si>
  <si>
    <t>GJ per l</t>
  </si>
  <si>
    <t>GJ per kWh</t>
  </si>
  <si>
    <t>kwh per GJ</t>
  </si>
  <si>
    <t>MWh per GJ</t>
  </si>
  <si>
    <t>kcal per GJ</t>
  </si>
  <si>
    <t>GJ per mmbtu - Gas</t>
  </si>
  <si>
    <t>Emissions factors (tCO2/GJ, tCO2/MWh)</t>
  </si>
  <si>
    <t>Various</t>
  </si>
  <si>
    <t>Many are from annual emission factors table downloaded from here
http://www.mbie.govt.nz/info-services/sectors-industries/energy/energy-data-modelling/statistics/greenhouse-gas-emissions</t>
  </si>
  <si>
    <t>Keep unchanged based on https://environment.govt.nz/assets/publications/Measuring-Emissions-2024/Measuring-emissions_Detailed-guide_2024_ME1829.pdf</t>
  </si>
  <si>
    <t>Energy density (GJ/t)</t>
  </si>
  <si>
    <t>https://en.wikipedia.org/wiki/Energy_density</t>
  </si>
  <si>
    <t>Weight density (kg/l)</t>
  </si>
  <si>
    <t>Fuel properties tab of MBIE Oil statistics</t>
  </si>
  <si>
    <t>Emission factors (kgCO2/l)</t>
  </si>
  <si>
    <t>https://www.mfe.govt.nz/sites/default/files/media/Climate%20Change/voluntary-ghg-reporting-summary-tables-emissions-factors-2015.pdf</t>
  </si>
  <si>
    <t>MJ per litre</t>
  </si>
  <si>
    <t>kWh/t (Hydrogen)</t>
  </si>
  <si>
    <t>Global Warming Potentials-Methane</t>
  </si>
  <si>
    <t>Global Warming Potentials-Nitrous oxide</t>
  </si>
  <si>
    <t>Prop'n moisture in greenwood</t>
  </si>
  <si>
    <t>High density product transport costs ($/t/km)</t>
  </si>
  <si>
    <t>P40 of Scion Biofuels Roadmap Technical Report</t>
  </si>
  <si>
    <t>LPG-Calorific values-Mix assumption</t>
  </si>
  <si>
    <t>Value matrix</t>
  </si>
  <si>
    <t>http://en.wikipedia.org/wiki/Heat_of_combustion</t>
  </si>
  <si>
    <t>MACC/Ass/U22</t>
  </si>
  <si>
    <t>Meat price index (relative to 2017)</t>
  </si>
  <si>
    <t>Central scenario: 1.1 in 2020</t>
  </si>
  <si>
    <t>MACC 2020 spreadsheet – meat price index series calibrated to 2017 = 1</t>
  </si>
  <si>
    <t>Useful to update, but changes have small impact on MACC outcomes.</t>
  </si>
  <si>
    <t>MACC/Commodity price scenarios, rows for 'Meat - index relative to 2017'</t>
  </si>
  <si>
    <t>Dairy price index (relative to 2017)</t>
  </si>
  <si>
    <t>Central scenario: 1.2 in 2020</t>
  </si>
  <si>
    <t>MACC 2020 spreadsheet – dairy price index series</t>
  </si>
  <si>
    <t>Helpful to refresh but does not materially shift MACC modelling; optional.</t>
  </si>
  <si>
    <t>MACC/Commodity price scenarios, rows for 'Dairy - index relative to 2017'</t>
  </si>
  <si>
    <t>Log price – weighted ($/m3)</t>
  </si>
  <si>
    <t>Central = 110 $/m3</t>
  </si>
  <si>
    <t>MACC 2020 spreadsheet – log price scenarios (95/110/125)</t>
  </si>
  <si>
    <t>Important input to forestry economics; update optional unless agencies request latest MPI log price forecasts.</t>
  </si>
  <si>
    <t>MACC/Commodity price scenarios, rows for 'Log price - weighted $/m3'</t>
  </si>
  <si>
    <t>Battery cost reduction rates – projected (% per year)</t>
  </si>
  <si>
    <t>Approx. 10% annual reduction assumed</t>
  </si>
  <si>
    <t>MACC 2020 spreadsheet – BloombergNEF learning curve assumptions</t>
  </si>
  <si>
    <t>Projected declines may differ from updated BNEF expectations; should be reviewed.</t>
  </si>
  <si>
    <t>MACC/Battery costs' table, rows 'Projected'</t>
  </si>
  <si>
    <t>Average network component of electricity tariff (c/kWh, excl. GST)</t>
  </si>
  <si>
    <t>Residential 25.2 
Commercial 16.8 
Industrial 11.9</t>
  </si>
  <si>
    <t>From PriceAnalysis_v14</t>
  </si>
  <si>
    <t>Should be reviewed as electricity costs have changed dramatically after all five years</t>
  </si>
  <si>
    <t>MACC/Ass/Electricity costs</t>
  </si>
  <si>
    <t>Proportion of costs not driven by demand</t>
  </si>
  <si>
    <t>Tramission 60%
Distribution 50%
Retail 100%</t>
  </si>
  <si>
    <t>Estimate based on observed values from Transpower info disclosure for the pulp &amp; paper direct connects</t>
  </si>
  <si>
    <t>May not change much after 5 years</t>
  </si>
  <si>
    <t>Peak network costs ($/kW/yr)</t>
  </si>
  <si>
    <t>Tx 82.5 
Dx 165 
Total 247.5</t>
  </si>
  <si>
    <t>2019/20 $/kW interconnection charge is approx $110/kW
Analysis of 2016/17 Transpower revenue indicates 80% of non-HVDC revenue is from interconnection charge. 
This formula brings the current charge back to the assumed extent to which peak demand increases network costs</t>
  </si>
  <si>
    <t>Average load factor and effective peak price assumptions</t>
  </si>
  <si>
    <t>Load factor 60%, effective peak ≈ 4.71 c/kWh</t>
  </si>
  <si>
    <t>Reasonable approximation; update optional unless network cost modelling is central to scenario.</t>
  </si>
  <si>
    <t>Electricity low-fixed charge (c/day, excl. GST)</t>
  </si>
  <si>
    <t xml:space="preserve">Retail 0.15
Network 0.15 </t>
  </si>
  <si>
    <t>Industry</t>
  </si>
  <si>
    <t>Efficiency &amp; boiler reference lookups - plus name categorisations for other, non-boiler, Ind options</t>
  </si>
  <si>
    <t>Capital cost ($/kWth_use saved)
% of useful heat energy saved
Increased electricity (kW/kWth_use saved)
Yrs to recover</t>
  </si>
  <si>
    <t>?</t>
  </si>
  <si>
    <t>Should be reviewed as capital costs ($/kWth_use saved) have changed dramatically after all five years</t>
  </si>
  <si>
    <t>MACC/Ind/A3</t>
  </si>
  <si>
    <t>Region-Fuel types extra</t>
  </si>
  <si>
    <t>Gas Nwk cost adder ($/GJ)</t>
  </si>
  <si>
    <t>Should update this for more precise gas costs</t>
  </si>
  <si>
    <t>MACC/Ind/V116</t>
  </si>
  <si>
    <t>GJ/t Coal</t>
  </si>
  <si>
    <t>Previous Model Owner:
Table E2 of Covec 2009 coal price report</t>
  </si>
  <si>
    <t>Technical - assumed unchanged</t>
  </si>
  <si>
    <t>MACC/Ind/T116</t>
  </si>
  <si>
    <t>GJ/t Lignite</t>
  </si>
  <si>
    <t>MACC/Ind/U116</t>
  </si>
  <si>
    <t>Gas-fired boiler process heat</t>
  </si>
  <si>
    <t>North: Sectors - Natural Gas &amp; Refinery Gas</t>
  </si>
  <si>
    <t>Sum of Energy_Gross_PJ: Gas - FROM MBIE DATA</t>
  </si>
  <si>
    <t>This seems to be used only for sense-checking plant-specific data from heat plant database.</t>
  </si>
  <si>
    <t>MACC/Ind/A135</t>
  </si>
  <si>
    <t>Inputs used for other sectors - 'Tightly integrated'</t>
  </si>
  <si>
    <t>Energy prop'n (vs IPPU), CO2 Capture &amp; Recycle Increase Production</t>
  </si>
  <si>
    <t>Raw martin atkins output - taken from the individual spreadsheets</t>
  </si>
  <si>
    <t>Important input to calculate 'Reduction (ktCO2)' using 'capital recovery'.</t>
  </si>
  <si>
    <t>MACC/Ind/A155</t>
  </si>
  <si>
    <t>Charger costs</t>
  </si>
  <si>
    <t>22 kWAC, 50 kW DC, 350 kW DC</t>
  </si>
  <si>
    <t>Important input to feed into 'Fuel costs' calculation in Trans2 sheet.</t>
  </si>
  <si>
    <t>MACC/Trans/A70</t>
  </si>
  <si>
    <t>Petrol &amp; diesel, marine &amp; aviation</t>
  </si>
  <si>
    <t>$/l, $/GJ</t>
  </si>
  <si>
    <t xml:space="preserve">https://www.aa.co.nz/cars/owning-a-car/fuel-prices-and-types/how-petrol-prices-are-calculated/ </t>
  </si>
  <si>
    <t>Important input to feed into 'Land drop-in' and 'Fuel cost ($/GJ).</t>
  </si>
  <si>
    <t>MACC/Trans/A131</t>
  </si>
  <si>
    <t>Z Energy Annual report.  P&amp;L for FY18</t>
  </si>
  <si>
    <t>Primary distribution costs ($m): Z, Proportion incurred for biofuel producer, Biofuel cost</t>
  </si>
  <si>
    <t>Table 5.3 from Biofuels Tech Rept</t>
  </si>
  <si>
    <t>Important input to feed into 'Land drop-in'.</t>
  </si>
  <si>
    <t>MACC/Trans/A149</t>
  </si>
  <si>
    <t>Battery-electric specific assumptions</t>
  </si>
  <si>
    <t>Losses for diesel vs. electric motors: Inversion AC/DC, Battery charge efficiency etc.
Relevant efficiency: Cycles / year, Wholesale energy etc.</t>
  </si>
  <si>
    <t>Important input to calculate Hydrogen assumptions and use for Mode-specific analysis</t>
  </si>
  <si>
    <t>MACC/Trans/A207</t>
  </si>
  <si>
    <t>Hydrogen assumptions</t>
  </si>
  <si>
    <t>Cost of producing bulk hydrogen ($/kgH2), Cost of hydrogen ($/GJ) etc</t>
  </si>
  <si>
    <t>Table 3 in H2 report vol 2</t>
  </si>
  <si>
    <t>MACC/Trans/A253</t>
  </si>
  <si>
    <t>Cross-fuel assumptions used to feed into mode-specific analysis</t>
  </si>
  <si>
    <t>Useful fuel cost ($/GJ_use),
Sunk fossil capital factor</t>
  </si>
  <si>
    <t>Previous Model Owner:
Extra cost due to replacing sunk capital of existing fossil vehicle with remaining economic life</t>
  </si>
  <si>
    <t>MACC/Trans/A268</t>
  </si>
  <si>
    <t>Spill factor</t>
  </si>
  <si>
    <t>From 10% to 100%</t>
  </si>
  <si>
    <t>Previous Model Owner:
This is the extent to which normal capacity factor would be scaled back</t>
  </si>
  <si>
    <t>MACC/Elec2/F85</t>
  </si>
  <si>
    <t>Generation from geo (TWh)</t>
  </si>
  <si>
    <t>Previous Model Owner:
This is to take account of the fact that logically wouldn't build only wind, but would build some other renewables because of the peaking factor effect</t>
  </si>
  <si>
    <t>MACC/Elec2/H85</t>
  </si>
  <si>
    <t>Gas price uplift
(Also feeds into Space Heating)</t>
  </si>
  <si>
    <t>HR
Capex ($/MWh)
FOM ($/MWh)
VOM ($/MWh)
Emissions (tCO2/MWh)</t>
  </si>
  <si>
    <t>Previous Model Owner:
Source: ENZ
Reflects the higher cost of producing low capacity-factor gas</t>
  </si>
  <si>
    <t>MACC/Elec2/E111</t>
  </si>
  <si>
    <t>Space heating costs ($) Incl GST</t>
  </si>
  <si>
    <t>SH, WH, Ck</t>
  </si>
  <si>
    <t>sbc:
Heating_costs_v02
Based on split system, with new cylinder purchased.
Katherine Moore:
Values from Powerco in spreadsheet Heater Cost assumptions for review 20151210 Gas Hub Feedback provided in email by Mark Hermann on 11 Dec 15</t>
  </si>
  <si>
    <t>MACC/Ht/C5</t>
  </si>
  <si>
    <t>LPG</t>
  </si>
  <si>
    <t>Wholesale fuel cost ($/t),
Price per 45kg bottle ($), Cylinder rental ($/yr)</t>
  </si>
  <si>
    <t>Previous Model Owner:
https://www.canstarblue.co.nz/energy/lpg/</t>
  </si>
  <si>
    <t>Gas</t>
  </si>
  <si>
    <t>After diversity residential load factor: SH-WH</t>
  </si>
  <si>
    <t>MACC/Ht/C46</t>
  </si>
  <si>
    <t>Gas - Avg dom contribution to capacity (GJ)</t>
  </si>
  <si>
    <t>calculate using @Avg_Dem_Gas_Res_GJ/365/'After diversity residential load factor'
@Avg_Dem_Gas_Res_GJ equals to 6.6/250/GJ_per_kWh*1000 because "Mar'15 GIC quarterly report said 250k ICPs"</t>
  </si>
  <si>
    <t>Great if can we can update the ICP numbers and Avg NZ household electricity consumption.
This figure was from 2015 which is 10 years ago</t>
  </si>
  <si>
    <t>MACC/Ht/C49
Hist/Misc/W50</t>
  </si>
  <si>
    <t>Gas - Retail CTS ($/cust/yr)</t>
  </si>
  <si>
    <t>MACC/Ht/C50</t>
  </si>
  <si>
    <t>Gas - Powerswitch rates on 28-Jun-18</t>
  </si>
  <si>
    <t>Fix and Var</t>
  </si>
  <si>
    <t>Powerswitch rates on 28-Jun-18</t>
  </si>
  <si>
    <t>Should update new prices for better estimate -
This channels to the Gas column in the Space heating costs table</t>
  </si>
  <si>
    <t>Pay late, incl. GST</t>
  </si>
  <si>
    <t>Wellington, Palmerston Nth, Hamilton, Auckland</t>
  </si>
  <si>
    <t>MACC/Ht/G55</t>
  </si>
  <si>
    <t xml:space="preserve">Deconstruction of charges so can be used to look at economics of using existing gas networks for H2 </t>
  </si>
  <si>
    <t>Wholesale, CO2 = 0</t>
  </si>
  <si>
    <t>Assumed to be zero - Would it be changed in 2025?</t>
  </si>
  <si>
    <t>MACC/Ht/C68 &amp; C69</t>
  </si>
  <si>
    <t>Avg. pay-on-time, incl. GST</t>
  </si>
  <si>
    <t>Std, LowU, UN, IN, CN, UN, IN, CN</t>
  </si>
  <si>
    <t>Previous Model Owner:
See Price_Analysis_v08</t>
  </si>
  <si>
    <t>MACC/Ht/C78</t>
  </si>
  <si>
    <t>Heater sizing scenarios
(This affects the 'size to evaluate', including Heater capacity (kW or litres), Electrical heat capacity, Useful heat load (kWh))</t>
  </si>
  <si>
    <t>WH, SH
Sml, Med, Large</t>
  </si>
  <si>
    <t>Previous Model Owner:
Analysis deriving such factors is given in areas further down this tab</t>
  </si>
  <si>
    <t>MACC/Ht/A123</t>
  </si>
  <si>
    <t>Standing losses from cylinders (kWh/day)
(This only affects WH Standing losses efficiency factor)</t>
  </si>
  <si>
    <t>Heep data (kWh/day),
Stuart Dickson's original values</t>
  </si>
  <si>
    <t xml:space="preserve">Previous Model Owner:
HEEP 9, table 48
+ EECA recommended </t>
  </si>
  <si>
    <t>MACC/Ht/A133</t>
  </si>
  <si>
    <t>Marginal new-entrant renewable capacity factor</t>
  </si>
  <si>
    <t>Previous Model Owner:
Inverse so can do a lookup formula</t>
  </si>
  <si>
    <t>MACC/Ht/A151</t>
  </si>
  <si>
    <t>Bespoke solar stuff</t>
  </si>
  <si>
    <t>Ratio per season</t>
  </si>
  <si>
    <t>MACC/Ht/A210</t>
  </si>
  <si>
    <t>Seasonal split</t>
  </si>
  <si>
    <t>SH,WH,Ck,Lt,Fr,Evn,Eva,PVo,PVa,PVe</t>
  </si>
  <si>
    <t>Previous Model Owner:
From Planting model analysis</t>
  </si>
  <si>
    <t>MACC/Ht/E216</t>
  </si>
  <si>
    <t>Private - based on current consumer prices
Electricity inputs for public cost calculations
Delivered to appliance ($/kWh) - Public - Electricity</t>
  </si>
  <si>
    <t>0.095
0.6
0</t>
  </si>
  <si>
    <t>Previous Model Owner:
Taken from EPR spreadsheet Price_analysis_v14
Avg of residential &amp; commercial
Guesstimate
kWh don't drive retail costs.  
Plus electricity not considered to be a discretionary fuel.</t>
  </si>
  <si>
    <t>MACC/Ht2/F49 &amp; F80 &amp; F102</t>
  </si>
  <si>
    <t>Heat - Economic value (NZD/MWh)</t>
  </si>
  <si>
    <t>Note: based on gas generation of high temperature industrial heating; Source: Table 4, POST Note (2016), http://researchbriefings.files.parliament.uk/documents/POST-PN-0523/POST-PN-0523.pdf; Cost based on 2017 industrial price exc GST at 0.03 NZD/kWh (https://figure.nz/chart/iESFmFKyBYdVSdMp-LcBdPrXJEUw6JJh9, assuming 85% efficiency, NZD19/NZD17 = 1.03 as per RBNZ)</t>
  </si>
  <si>
    <t>Eunomia MACC model/Assumptions/D12</t>
  </si>
  <si>
    <t>Y (?-&gt;2016)</t>
  </si>
  <si>
    <t xml:space="preserve">that cannot be updated </t>
  </si>
  <si>
    <t>directly!</t>
  </si>
  <si>
    <t>EECA-1b</t>
  </si>
  <si>
    <t>Inputs used for boiler plant</t>
  </si>
  <si>
    <t>In discussion with Dr Martin Atkins (University of Waikato) on how to interpret the unit correctly and update all inputs in an appropriate manner.</t>
  </si>
  <si>
    <t>MACC/Ind/A1</t>
  </si>
  <si>
    <t>Model with 'c' - intercept of line (without the spreadsheet for the model, this can not be updated properly). We need to divise a whole new model if we are to update the assumptions using EECA input</t>
  </si>
  <si>
    <t>MACC/Ht/A1</t>
  </si>
  <si>
    <t>Starting peaking factor
Adjusted peaking factor per 10% penetration</t>
  </si>
  <si>
    <r>
      <t xml:space="preserve">EECA only provides one updated figure namely 'Peak contribution (%)' in </t>
    </r>
    <r>
      <rPr>
        <i/>
        <sz val="11"/>
        <color theme="1"/>
        <rFont val="Calibri"/>
        <family val="2"/>
        <scheme val="minor"/>
      </rPr>
      <t xml:space="preserve">Table 2: Peak contribution rate assumptions </t>
    </r>
  </si>
  <si>
    <t>MACC/Elec/O7:P9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</si>
</sst>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00"/>
    <numFmt numFmtId="166" formatCode="0.000000"/>
    <numFmt numFmtId="167" formatCode="_-* #,##0_-;\-* #,##0_-;_-* &quot;-&quot;??_-;_-@_-"/>
    <numFmt numFmtId="168" formatCode="0.0%"/>
    <numFmt numFmtId="169" formatCode="#,##0_);\(#,##0\);&quot;-&quot;_);@_)"/>
  </numFmts>
  <fonts count="16">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b/>
      <sz val="9"/>
      <color indexed="81"/>
      <name val="Tahoma"/>
      <family val="2"/>
    </font>
    <font>
      <sz val="9"/>
      <color indexed="81"/>
      <name val="Tahoma"/>
      <family val="2"/>
    </font>
    <font>
      <i/>
      <sz val="11"/>
      <color theme="1"/>
      <name val="Calibri"/>
      <family val="2"/>
      <scheme val="minor"/>
    </font>
    <font>
      <b/>
      <sz val="11"/>
      <color rgb="FFFF0000"/>
      <name val="Calibri"/>
      <family val="2"/>
      <scheme val="minor"/>
    </font>
    <font>
      <b/>
      <sz val="11"/>
      <color theme="0"/>
      <name val="Calibri"/>
      <family val="2"/>
      <scheme val="minor"/>
    </font>
    <font>
      <b/>
      <sz val="11"/>
      <color theme="1"/>
      <name val="Calibri"/>
      <family val="2"/>
      <scheme val="minor"/>
    </font>
    <font>
      <b/>
      <sz val="16"/>
      <color theme="0"/>
      <name val="Calibri"/>
      <family val="2"/>
      <scheme val="minor"/>
    </font>
    <font>
      <i/>
      <sz val="11"/>
      <color rgb="FFFF0000"/>
      <name val="Calibri"/>
      <family val="2"/>
      <scheme val="minor"/>
    </font>
    <font>
      <sz val="11"/>
      <name val="Calibri"/>
      <family val="2"/>
      <scheme val="minor"/>
    </font>
    <font>
      <b/>
      <sz val="11"/>
      <name val="Calibri"/>
      <family val="2"/>
      <scheme val="minor"/>
    </font>
    <font>
      <sz val="11"/>
      <color theme="0"/>
      <name val="Calibri"/>
      <family val="2"/>
      <scheme val="minor"/>
    </font>
    <font>
      <sz val="12"/>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0094C5"/>
        <bgColor indexed="64"/>
      </patternFill>
    </fill>
    <fill>
      <patternFill patternType="solid">
        <fgColor rgb="FF0094C5"/>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56">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0" fillId="0" borderId="0" xfId="0" applyAlignment="1">
      <alignment vertical="center" wrapText="1"/>
    </xf>
    <xf numFmtId="9" fontId="0" fillId="0" borderId="0" xfId="0" applyNumberFormat="1" applyAlignment="1">
      <alignment vertical="center" wrapText="1"/>
    </xf>
    <xf numFmtId="2" fontId="0" fillId="0" borderId="0" xfId="0" applyNumberFormat="1" applyAlignment="1">
      <alignment vertical="center" wrapText="1"/>
    </xf>
    <xf numFmtId="164" fontId="0" fillId="0" borderId="0" xfId="0" applyNumberFormat="1" applyAlignment="1">
      <alignment vertical="center" wrapText="1"/>
    </xf>
    <xf numFmtId="9" fontId="0" fillId="0" borderId="0" xfId="0" applyNumberFormat="1" applyAlignment="1">
      <alignment horizontal="right" vertical="center" wrapText="1"/>
    </xf>
    <xf numFmtId="1" fontId="0" fillId="0" borderId="0" xfId="0" applyNumberFormat="1" applyAlignment="1">
      <alignment horizontal="center" vertical="center" wrapText="1"/>
    </xf>
    <xf numFmtId="0" fontId="0" fillId="0" borderId="0" xfId="0" applyAlignment="1">
      <alignment horizontal="right" vertical="center" wrapText="1"/>
    </xf>
    <xf numFmtId="164" fontId="0" fillId="0" borderId="0" xfId="0" applyNumberFormat="1" applyAlignment="1">
      <alignment horizontal="right" vertical="center" wrapText="1"/>
    </xf>
    <xf numFmtId="1" fontId="0" fillId="0" borderId="0" xfId="0" applyNumberFormat="1" applyAlignment="1">
      <alignment horizontal="right" vertical="center" wrapText="1"/>
    </xf>
    <xf numFmtId="165" fontId="0" fillId="0" borderId="0" xfId="0" applyNumberFormat="1" applyAlignment="1">
      <alignment horizontal="right" vertical="center" wrapText="1"/>
    </xf>
    <xf numFmtId="2" fontId="0" fillId="0" borderId="0" xfId="0" applyNumberFormat="1" applyAlignment="1">
      <alignment horizontal="right" vertical="center" wrapText="1"/>
    </xf>
    <xf numFmtId="166" fontId="0" fillId="0" borderId="0" xfId="0" applyNumberFormat="1" applyAlignment="1">
      <alignment horizontal="right" vertical="center" wrapText="1"/>
    </xf>
    <xf numFmtId="167" fontId="0" fillId="0" borderId="0" xfId="1" applyNumberFormat="1" applyFont="1" applyAlignment="1">
      <alignment horizontal="right" vertical="center" wrapText="1"/>
    </xf>
    <xf numFmtId="9" fontId="0" fillId="0" borderId="0" xfId="2" applyFont="1" applyAlignment="1">
      <alignment horizontal="right" vertical="center" wrapText="1"/>
    </xf>
    <xf numFmtId="0" fontId="0" fillId="0" borderId="0" xfId="0" applyAlignment="1">
      <alignment wrapText="1"/>
    </xf>
    <xf numFmtId="0" fontId="0" fillId="0" borderId="0" xfId="0" applyAlignment="1">
      <alignment horizontal="center" vertical="center"/>
    </xf>
    <xf numFmtId="0" fontId="3" fillId="0" borderId="0" xfId="3" applyAlignment="1">
      <alignment wrapText="1"/>
    </xf>
    <xf numFmtId="0" fontId="3" fillId="0" borderId="0" xfId="3" applyAlignment="1">
      <alignment vertical="center" wrapText="1"/>
    </xf>
    <xf numFmtId="9" fontId="0" fillId="0" borderId="0" xfId="2" applyFont="1" applyAlignment="1">
      <alignment vertical="center" wrapText="1"/>
    </xf>
    <xf numFmtId="168" fontId="0" fillId="0" borderId="0" xfId="0" applyNumberFormat="1" applyAlignment="1">
      <alignment vertical="center" wrapText="1"/>
    </xf>
    <xf numFmtId="0" fontId="0" fillId="0" borderId="0" xfId="0" applyAlignment="1">
      <alignment horizontal="left" vertical="center"/>
    </xf>
    <xf numFmtId="169" fontId="1" fillId="0" borderId="0" xfId="0" applyNumberFormat="1" applyFont="1" applyAlignment="1">
      <alignment vertical="center"/>
    </xf>
    <xf numFmtId="169" fontId="11" fillId="0" borderId="0" xfId="0" applyNumberFormat="1" applyFont="1" applyAlignment="1">
      <alignment vertical="center"/>
    </xf>
    <xf numFmtId="0" fontId="9" fillId="0" borderId="0" xfId="0" applyFont="1" applyAlignment="1">
      <alignment vertical="center" wrapText="1"/>
    </xf>
    <xf numFmtId="169" fontId="1" fillId="3" borderId="0" xfId="0" applyNumberFormat="1" applyFont="1" applyFill="1" applyAlignment="1">
      <alignment vertical="center"/>
    </xf>
    <xf numFmtId="169" fontId="8" fillId="3" borderId="0" xfId="0" applyNumberFormat="1" applyFont="1" applyFill="1" applyAlignment="1">
      <alignment vertical="center"/>
    </xf>
    <xf numFmtId="169" fontId="0" fillId="0" borderId="0" xfId="0" applyNumberFormat="1" applyAlignment="1">
      <alignment vertical="center"/>
    </xf>
    <xf numFmtId="0" fontId="0" fillId="0" borderId="1" xfId="0" applyBorder="1" applyAlignment="1">
      <alignment vertical="center"/>
    </xf>
    <xf numFmtId="0" fontId="0" fillId="0" borderId="1" xfId="0" applyBorder="1" applyAlignment="1">
      <alignment wrapText="1"/>
    </xf>
    <xf numFmtId="0" fontId="0" fillId="2" borderId="0" xfId="0" applyFill="1"/>
    <xf numFmtId="0" fontId="9" fillId="2" borderId="0" xfId="0" applyFont="1" applyFill="1"/>
    <xf numFmtId="0" fontId="0" fillId="0" borderId="1" xfId="0" applyBorder="1"/>
    <xf numFmtId="0" fontId="0" fillId="0" borderId="1" xfId="0" applyBorder="1" applyAlignment="1">
      <alignment vertical="center" wrapText="1"/>
    </xf>
    <xf numFmtId="0" fontId="12" fillId="0" borderId="0" xfId="0" applyFont="1" applyAlignment="1">
      <alignment vertical="center" wrapText="1"/>
    </xf>
    <xf numFmtId="164" fontId="12" fillId="0" borderId="0" xfId="0" applyNumberFormat="1" applyFont="1" applyAlignment="1">
      <alignment vertical="center" wrapText="1"/>
    </xf>
    <xf numFmtId="0" fontId="12" fillId="4" borderId="0" xfId="0" applyFont="1" applyFill="1"/>
    <xf numFmtId="0" fontId="0" fillId="4" borderId="0" xfId="0" applyFill="1"/>
    <xf numFmtId="0" fontId="10" fillId="4" borderId="0" xfId="0" applyFont="1" applyFill="1"/>
    <xf numFmtId="0" fontId="0" fillId="4" borderId="0" xfId="0" applyFill="1" applyAlignment="1">
      <alignment horizontal="center" vertical="center" wrapText="1"/>
    </xf>
    <xf numFmtId="0" fontId="0" fillId="4" borderId="0" xfId="0" applyFill="1" applyAlignment="1">
      <alignment horizontal="left" vertical="center" wrapText="1"/>
    </xf>
    <xf numFmtId="0" fontId="8" fillId="5" borderId="0" xfId="0" applyFont="1" applyFill="1" applyAlignment="1">
      <alignment horizontal="left" vertical="center" wrapText="1"/>
    </xf>
    <xf numFmtId="0" fontId="8" fillId="5" borderId="1" xfId="0" applyFont="1" applyFill="1" applyBorder="1" applyAlignment="1">
      <alignment horizontal="left" vertical="center" wrapText="1"/>
    </xf>
    <xf numFmtId="0" fontId="15" fillId="0" borderId="0" xfId="0" applyFont="1" applyAlignment="1">
      <alignment horizontal="center" vertical="center" wrapText="1"/>
    </xf>
    <xf numFmtId="0" fontId="15" fillId="2" borderId="0" xfId="0" applyFont="1" applyFill="1" applyAlignment="1">
      <alignment horizontal="center" vertical="center" wrapText="1"/>
    </xf>
    <xf numFmtId="0" fontId="15" fillId="0" borderId="0" xfId="0" applyFont="1" applyAlignment="1">
      <alignment horizontal="left" vertical="center" wrapText="1"/>
    </xf>
    <xf numFmtId="0" fontId="12" fillId="0" borderId="0" xfId="0" applyFont="1" applyAlignment="1">
      <alignment horizontal="center" vertical="center" wrapText="1"/>
    </xf>
    <xf numFmtId="0" fontId="12" fillId="2" borderId="0" xfId="0" applyFont="1" applyFill="1" applyAlignment="1">
      <alignment vertical="center" wrapText="1"/>
    </xf>
    <xf numFmtId="0" fontId="8" fillId="5" borderId="1" xfId="0" applyFont="1" applyFill="1" applyBorder="1" applyAlignment="1">
      <alignment horizontal="center" vertical="center" wrapText="1"/>
    </xf>
    <xf numFmtId="0" fontId="14" fillId="4" borderId="0" xfId="0" applyFont="1" applyFill="1" applyAlignment="1">
      <alignment horizontal="center" vertical="center" wrapText="1"/>
    </xf>
    <xf numFmtId="0" fontId="12" fillId="0" borderId="1" xfId="0" applyFont="1" applyBorder="1" applyAlignment="1">
      <alignment wrapText="1"/>
    </xf>
    <xf numFmtId="0" fontId="14" fillId="4" borderId="0" xfId="0" applyFont="1" applyFill="1" applyAlignment="1">
      <alignment wrapText="1"/>
    </xf>
  </cellXfs>
  <cellStyles count="4">
    <cellStyle name="Comma" xfId="1" builtinId="3"/>
    <cellStyle name="Hyperlink" xfId="3" builtinId="8"/>
    <cellStyle name="Normal" xfId="0" builtinId="0"/>
    <cellStyle name="Percent" xfId="2" builtinId="5"/>
  </cellStyles>
  <dxfs count="16">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center"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ill>
        <patternFill>
          <bgColor rgb="FF0094C5"/>
        </patternFill>
      </fill>
      <alignment horizontal="general" vertical="bottom"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4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zier.sharepoint.com/sites/Government/Active/&#8203;&#8203;Research%20on%20NZ%20Emissions%20Trading%20Scheme/4%20Working%20files/Phase%202/MACC_46_2025.xlsm" TargetMode="External"/><Relationship Id="rId1" Type="http://schemas.openxmlformats.org/officeDocument/2006/relationships/externalLinkPath" Target="https://ministryforenvironment.sharepoint.com/sites/Government/Active/&#8203;&#8203;Research%20on%20NZ%20Emissions%20Trading%20Scheme/4%20Working%20files/Phase%202/MACC_46_2025.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nzier.sharepoint.com/sites/Government/Active/&#8203;&#8203;Research%20on%20NZ%20Emissions%20Trading%20Scheme/4%20Working%20files/Phase%201/Historical-data-spreadsheet-2025.xlsx" TargetMode="External"/><Relationship Id="rId1" Type="http://schemas.openxmlformats.org/officeDocument/2006/relationships/externalLinkPath" Target="https://ministryforenvironment.sharepoint.com/sites/Government/Active/&#8203;&#8203;Research%20on%20NZ%20Emissions%20Trading%20Scheme/4%20Working%20files/Phase%201/Historical-data-spreadsheet-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trictions"/>
      <sheetName val="ToDo"/>
      <sheetName val="Ctrl"/>
      <sheetName val="Ass"/>
      <sheetName val="MAC_in"/>
      <sheetName val="Chart1"/>
      <sheetName val="In&gt;"/>
      <sheetName val="Ind"/>
      <sheetName val="Ind2"/>
      <sheetName val="Trans"/>
      <sheetName val="Trans2"/>
      <sheetName val="Elec"/>
      <sheetName val="Elec2"/>
      <sheetName val="Ht"/>
      <sheetName val="Ht2"/>
      <sheetName val="Land"/>
      <sheetName val="Land_PY"/>
      <sheetName val="Land2"/>
      <sheetName val="Oth"/>
      <sheetName val="Waste"/>
      <sheetName val="Bk"/>
    </sheetNames>
    <sheetDataSet>
      <sheetData sheetId="0" refreshError="1"/>
      <sheetData sheetId="1" refreshError="1"/>
      <sheetData sheetId="2"/>
      <sheetData sheetId="3"/>
      <sheetData sheetId="4"/>
      <sheetData sheetId="5" refreshError="1"/>
      <sheetData sheetId="6" refreshError="1"/>
      <sheetData sheetId="7"/>
      <sheetData sheetId="8"/>
      <sheetData sheetId="9"/>
      <sheetData sheetId="10"/>
      <sheetData sheetId="11"/>
      <sheetData sheetId="12"/>
      <sheetData sheetId="13"/>
      <sheetData sheetId="14" refreshError="1"/>
      <sheetData sheetId="15"/>
      <sheetData sheetId="16"/>
      <sheetData sheetId="17"/>
      <sheetData sheetId="18" refreshError="1"/>
      <sheetData sheetId="19" refreshError="1"/>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trictions"/>
      <sheetName val="Ass"/>
      <sheetName val="Mth"/>
      <sheetName val="Mth-2025"/>
      <sheetName val="Qtr"/>
      <sheetName val="Qtr-2025"/>
      <sheetName val="Yr"/>
      <sheetName val="Yr-2025"/>
      <sheetName val="EnBal"/>
      <sheetName val="EnBal-2025"/>
      <sheetName val="GHG"/>
      <sheetName val="GHG-2025"/>
      <sheetName val="CO2Sum"/>
      <sheetName val="CO2Sum-2025"/>
      <sheetName val="CO2Sum2"/>
      <sheetName val="CO2Sum2-2025"/>
      <sheetName val="Fleet"/>
      <sheetName val="Misc"/>
      <sheetName val="L_Misc"/>
      <sheetName val="BfLmb"/>
      <sheetName val="Dairy"/>
      <sheetName val="Hort"/>
      <sheetName val="LandQtr"/>
      <sheetName val="Forest"/>
      <sheetName val="LandAn"/>
      <sheetName val="Bk"/>
      <sheetName val="Historical-data-spreadsheet-202"/>
    </sheetNames>
    <definedNames>
      <definedName name="Avg_Dem_elec_kWh" refersTo="='Misc'!$V$48"/>
      <definedName name="Avg_Dem_Gas_Res_GJ" refersTo="='Misc'!$W$50"/>
      <definedName name="Avg_Dem_HW_Elec_Delivered" refersTo="='Misc'!$S$47"/>
      <definedName name="Avg_Dem_HWuse_kWh" refersTo="='Misc'!$N$34"/>
      <definedName name="CRF_Data_TL" refersTo="='GHG'!$C$38"/>
      <definedName name="CRF_Data_TL_2025" refersTo="='GHG-2025'!$C$11"/>
      <definedName name="CRF_Data_TR" refersTo="='GHG'!$AF$38"/>
      <definedName name="CRF_Data_TR_2025" refersTo="='GHG-2025'!$AL$11"/>
      <definedName name="CRF_Gas_All_Ar" refersTo="='GHG'!$A$38:$A$1288"/>
      <definedName name="CRF_Gas_Ar" refersTo="='GHG'!$A$38:$A$8786"/>
      <definedName name="CRF_What_All_Ar" refersTo="='GHG'!$B$38:$B$1288"/>
      <definedName name="CRF_What_All_Ar_2025" refersTo="='GHG-2025'!$B$11:$B$8611"/>
      <definedName name="CRF_What_Ar" refersTo="='GHG'!$B$38:$B$8786"/>
      <definedName name="Emissions_Dairy" refersTo="#REF!"/>
      <definedName name="Emissions_SheepBeef" refersTo="#REF!"/>
      <definedName name="En_ID_Ar" refersTo="='Yr'!$B$1:$B$679"/>
      <definedName name="En_Latest_TL" refersTo="='Yr'!$AY$1"/>
      <definedName name="EnBal_Fuel_Ar" refersTo="='EnBal'!$F$1:$AE$1"/>
      <definedName name="EnBal_TL" refersTo="='EnBal'!$F$1"/>
      <definedName name="EnBal_What_Ar" refersTo="='EnBal'!$B$1:$B$1192"/>
      <definedName name="EnBal_Yr_Ar" refersTo="='EnBal'!$A$1:$A$1192"/>
      <definedName name="His_CO2_Yr_Ar" refersTo="='GHG'!$C$1:$AF$1"/>
      <definedName name="His_CO2_Yr_TL" refersTo="='GHG'!$C$1"/>
      <definedName name="His_En_Yr_Ar" refersTo="#REF!"/>
      <definedName name="PJ_Ind_Coal_TR" refersTo="#REF!"/>
      <definedName name="PJ_Ind_Gas_All_TR" refersTo="#REF!"/>
      <definedName name="PJ_Ind_Gas_Petrochem_TR"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8CF1B9F-C9D9-4D1B-BB5B-DFC54A19ED47}" name="SuppI3" displayName="SuppI3" ref="B5:J160" totalsRowShown="0" headerRowDxfId="10" dataDxfId="9">
  <autoFilter ref="B5:J160" xr:uid="{68CF1B9F-C9D9-4D1B-BB5B-DFC54A19ED47}"/>
  <tableColumns count="9">
    <tableColumn id="9" xr3:uid="{00C2B962-D543-4E8E-AECA-E9F5D19CEDF2}" name="Section" dataDxfId="8"/>
    <tableColumn id="1" xr3:uid="{94260C6A-1A30-4CA5-8D49-A432F8604AF3}" name="Sector" dataDxfId="7"/>
    <tableColumn id="2" xr3:uid="{465161CB-DD84-4992-9486-78518631FD84}" name="Assumption" dataDxfId="6"/>
    <tableColumn id="3" xr3:uid="{6D8E3C6B-78AD-47EF-8B89-1FE262E0C5A8}" name="2020 value" dataDxfId="5"/>
    <tableColumn id="4" xr3:uid="{B45DED54-608A-4812-96C3-52C8C76D29A9}" name="2025 value/Type" dataDxfId="4"/>
    <tableColumn id="5" xr3:uid="{2EDFFBB0-7727-43D3-8421-E762EDCA6F88}" name="2020 data" dataDxfId="3"/>
    <tableColumn id="6" xr3:uid="{792F6CF5-8FC5-4D7F-A8B1-1992E280C325}" name="2025 data/Notes" dataDxfId="2"/>
    <tableColumn id="7" xr3:uid="{9210715D-EC40-40CC-BCC7-413D55CBB6F3}" name="Location in MACC-2025 or Historical-2025 spreadsheets" dataDxfId="1"/>
    <tableColumn id="8" xr3:uid="{87C1D4F8-EDA7-4E2D-8585-0B7B59EA5EE3}" name="Deflation required?"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www.mbie.govt.nz/building-and-energy/energy-and-natural-resources/energy-statistics-and-modelling/energy-modelling/electricity-demand-and-generation-scenarios" TargetMode="External"/><Relationship Id="rId2" Type="http://schemas.openxmlformats.org/officeDocument/2006/relationships/hyperlink" Target="https://environment.govt.nz/publications/health-and-air-pollution-in-new-zealand-2016-findings-and-implications/" TargetMode="External"/><Relationship Id="rId1" Type="http://schemas.openxmlformats.org/officeDocument/2006/relationships/hyperlink" Target="https://www.aa.co.nz/cars/owning-a-car/fuel-prices-and-types/how-petrol-prices-are-calculated/" TargetMode="Externa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7ACD0-134C-4773-BDF1-0EB96FCB2FCF}">
  <sheetPr>
    <tabColor rgb="FFFF0000"/>
  </sheetPr>
  <dimension ref="A1:I25"/>
  <sheetViews>
    <sheetView showGridLines="0" zoomScaleNormal="100" workbookViewId="0">
      <selection activeCell="B4" sqref="B4"/>
    </sheetView>
  </sheetViews>
  <sheetFormatPr defaultColWidth="0" defaultRowHeight="14.45" customHeight="1" zeroHeight="1"/>
  <cols>
    <col min="1" max="3" width="5.7109375" customWidth="1"/>
    <col min="4" max="4" width="150.7109375" customWidth="1"/>
    <col min="5" max="7" width="5.7109375" customWidth="1"/>
    <col min="8" max="9" width="0" hidden="1" customWidth="1"/>
    <col min="10" max="16384" width="9.140625" hidden="1"/>
  </cols>
  <sheetData>
    <row r="1" spans="1:7">
      <c r="A1" s="41"/>
      <c r="B1" s="41"/>
      <c r="C1" s="41"/>
      <c r="D1" s="41"/>
      <c r="E1" s="41"/>
      <c r="F1" s="41"/>
      <c r="G1" s="41"/>
    </row>
    <row r="2" spans="1:7" ht="21">
      <c r="A2" s="41"/>
      <c r="B2" s="42" t="s">
        <v>0</v>
      </c>
      <c r="C2" s="41"/>
      <c r="D2" s="41"/>
      <c r="E2" s="41"/>
      <c r="F2" s="41"/>
      <c r="G2" s="41"/>
    </row>
    <row r="3" spans="1:7" ht="21">
      <c r="A3" s="41"/>
      <c r="B3" s="42" t="s">
        <v>1</v>
      </c>
      <c r="C3" s="41"/>
      <c r="D3" s="41"/>
      <c r="E3" s="41"/>
      <c r="F3" s="41"/>
      <c r="G3" s="41"/>
    </row>
    <row r="4" spans="1:7" ht="21">
      <c r="A4" s="41"/>
      <c r="B4" s="42" t="e" cm="1">
        <f t="array" aca="1" ref="B4" ca="1">MID(CELL("filename",$A$1),FIND("]",CELL("filename",$A$1))+1,255)</f>
        <v>#VALUE!</v>
      </c>
      <c r="C4" s="41"/>
      <c r="D4" s="41"/>
      <c r="E4" s="41"/>
      <c r="F4" s="41"/>
      <c r="G4" s="41"/>
    </row>
    <row r="5" spans="1:7">
      <c r="A5" s="41"/>
      <c r="B5" s="41"/>
      <c r="C5" s="41"/>
      <c r="D5" s="41"/>
      <c r="E5" s="41"/>
      <c r="F5" s="40"/>
      <c r="G5" s="41"/>
    </row>
    <row r="6" spans="1:7">
      <c r="A6" s="26"/>
      <c r="B6" s="27"/>
    </row>
    <row r="7" spans="1:7" ht="43.5">
      <c r="D7" s="28" t="s">
        <v>2</v>
      </c>
    </row>
    <row r="8" spans="1:7" ht="43.5">
      <c r="D8" s="28" t="s">
        <v>3</v>
      </c>
    </row>
    <row r="9" spans="1:7" ht="72.599999999999994">
      <c r="D9" s="28" t="s">
        <v>4</v>
      </c>
    </row>
    <row r="10" spans="1:7" ht="57.95">
      <c r="D10" s="28" t="s">
        <v>5</v>
      </c>
    </row>
    <row r="11" spans="1:7" ht="43.5">
      <c r="D11" s="28" t="s">
        <v>6</v>
      </c>
    </row>
    <row r="12" spans="1:7">
      <c r="D12" s="28"/>
    </row>
    <row r="13" spans="1:7" s="31" customFormat="1" ht="15" customHeight="1">
      <c r="A13" s="29">
        <v>0</v>
      </c>
      <c r="B13" s="30" t="s">
        <v>7</v>
      </c>
      <c r="C13" s="29">
        <v>0</v>
      </c>
      <c r="D13" s="29">
        <v>0</v>
      </c>
      <c r="E13" s="29">
        <v>0</v>
      </c>
      <c r="F13" s="29">
        <v>0</v>
      </c>
      <c r="G13" s="29">
        <v>0</v>
      </c>
    </row>
    <row r="17" customFormat="1" ht="14.45" customHeight="1"/>
    <row r="18" customFormat="1" ht="14.45" hidden="1" customHeight="1"/>
    <row r="19" customFormat="1" ht="14.45" hidden="1" customHeight="1"/>
    <row r="20" customFormat="1" ht="14.45" hidden="1" customHeight="1"/>
    <row r="21" customFormat="1" ht="14.45" hidden="1" customHeight="1"/>
    <row r="22" customFormat="1" ht="14.45" hidden="1" customHeight="1"/>
    <row r="23" customFormat="1" ht="14.45" hidden="1" customHeight="1"/>
    <row r="24" customFormat="1" ht="14.45" hidden="1" customHeight="1"/>
    <row r="25" customFormat="1" ht="14.45" hidden="1"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65791-D864-4523-B8DD-D3FFF99BE995}">
  <dimension ref="A1:D29"/>
  <sheetViews>
    <sheetView workbookViewId="0">
      <selection activeCell="C5" sqref="C5"/>
    </sheetView>
  </sheetViews>
  <sheetFormatPr defaultRowHeight="14.45"/>
  <cols>
    <col min="2" max="2" width="15.7109375" bestFit="1" customWidth="1"/>
    <col min="3" max="3" width="103" customWidth="1"/>
  </cols>
  <sheetData>
    <row r="1" spans="1:4">
      <c r="A1" s="41"/>
      <c r="B1" s="41"/>
      <c r="C1" s="41"/>
      <c r="D1" s="41"/>
    </row>
    <row r="2" spans="1:4" ht="21">
      <c r="A2" s="41"/>
      <c r="B2" s="42" t="e" cm="1">
        <f t="array" aca="1" ref="B2" ca="1">MID(CELL("filename",$A$1),FIND("]",CELL("filename",$A$1))+1,255)</f>
        <v>#VALUE!</v>
      </c>
      <c r="C2" s="41"/>
      <c r="D2" s="41"/>
    </row>
    <row r="3" spans="1:4">
      <c r="A3" s="41"/>
      <c r="B3" s="41"/>
      <c r="C3" s="41"/>
      <c r="D3" s="41"/>
    </row>
    <row r="5" spans="1:4" ht="180.75" customHeight="1">
      <c r="B5" s="32" t="s">
        <v>8</v>
      </c>
      <c r="C5" s="54" t="s">
        <v>9</v>
      </c>
    </row>
    <row r="6" spans="1:4">
      <c r="B6" s="34" t="s">
        <v>10</v>
      </c>
      <c r="C6" s="35" t="s">
        <v>11</v>
      </c>
    </row>
    <row r="7" spans="1:4">
      <c r="B7" s="46" t="s">
        <v>12</v>
      </c>
      <c r="C7" s="33" t="s">
        <v>13</v>
      </c>
    </row>
    <row r="8" spans="1:4">
      <c r="B8" s="46" t="s">
        <v>14</v>
      </c>
      <c r="C8" s="36" t="s">
        <v>15</v>
      </c>
    </row>
    <row r="9" spans="1:4">
      <c r="B9" s="46" t="s">
        <v>16</v>
      </c>
      <c r="C9" s="33" t="s">
        <v>17</v>
      </c>
    </row>
    <row r="10" spans="1:4">
      <c r="B10" s="46" t="s">
        <v>18</v>
      </c>
      <c r="C10" s="33" t="s">
        <v>19</v>
      </c>
    </row>
    <row r="11" spans="1:4">
      <c r="B11" s="46" t="s">
        <v>20</v>
      </c>
      <c r="C11" s="33" t="s">
        <v>21</v>
      </c>
    </row>
    <row r="12" spans="1:4">
      <c r="B12" s="46" t="s">
        <v>22</v>
      </c>
      <c r="C12" s="33" t="s">
        <v>23</v>
      </c>
    </row>
    <row r="13" spans="1:4" ht="57.95">
      <c r="B13" s="46" t="s">
        <v>24</v>
      </c>
      <c r="C13" s="37" t="s">
        <v>25</v>
      </c>
    </row>
    <row r="14" spans="1:4" ht="29.1">
      <c r="B14" s="45" t="s">
        <v>26</v>
      </c>
      <c r="C14" s="5" t="s">
        <v>27</v>
      </c>
    </row>
    <row r="15" spans="1:4">
      <c r="B15" s="34" t="s">
        <v>28</v>
      </c>
      <c r="C15" s="35" t="s">
        <v>29</v>
      </c>
    </row>
    <row r="16" spans="1:4">
      <c r="B16" s="46" t="s">
        <v>12</v>
      </c>
      <c r="C16" s="33" t="s">
        <v>13</v>
      </c>
    </row>
    <row r="17" spans="1:4">
      <c r="B17" s="46" t="s">
        <v>14</v>
      </c>
      <c r="C17" s="36" t="s">
        <v>15</v>
      </c>
    </row>
    <row r="18" spans="1:4">
      <c r="B18" s="46" t="s">
        <v>30</v>
      </c>
      <c r="C18" s="33" t="s">
        <v>31</v>
      </c>
    </row>
    <row r="19" spans="1:4">
      <c r="B19" s="46" t="s">
        <v>16</v>
      </c>
      <c r="C19" s="33" t="s">
        <v>17</v>
      </c>
    </row>
    <row r="20" spans="1:4">
      <c r="B20" s="46" t="s">
        <v>20</v>
      </c>
      <c r="C20" s="33" t="s">
        <v>21</v>
      </c>
    </row>
    <row r="21" spans="1:4">
      <c r="B21" s="46" t="s">
        <v>32</v>
      </c>
      <c r="C21" s="33" t="s">
        <v>33</v>
      </c>
    </row>
    <row r="22" spans="1:4" ht="57.95">
      <c r="B22" s="46" t="s">
        <v>24</v>
      </c>
      <c r="C22" s="37" t="s">
        <v>25</v>
      </c>
    </row>
    <row r="23" spans="1:4">
      <c r="B23" s="34" t="s">
        <v>34</v>
      </c>
      <c r="C23" s="35" t="s">
        <v>35</v>
      </c>
    </row>
    <row r="24" spans="1:4" ht="29.1">
      <c r="B24" s="45" t="s">
        <v>36</v>
      </c>
      <c r="C24" s="19" t="s">
        <v>37</v>
      </c>
    </row>
    <row r="29" spans="1:4">
      <c r="A29" s="29">
        <v>0</v>
      </c>
      <c r="B29" s="30" t="s">
        <v>7</v>
      </c>
      <c r="C29" s="29">
        <v>0</v>
      </c>
      <c r="D29" s="29">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65"/>
  <sheetViews>
    <sheetView showGridLines="0" tabSelected="1" topLeftCell="A159" zoomScale="70" zoomScaleNormal="70" workbookViewId="0">
      <selection activeCell="G33" sqref="G33"/>
    </sheetView>
  </sheetViews>
  <sheetFormatPr defaultRowHeight="14.45"/>
  <cols>
    <col min="2" max="2" width="17.42578125" customWidth="1"/>
    <col min="3" max="3" width="42" customWidth="1"/>
    <col min="4" max="4" width="19.5703125" customWidth="1"/>
    <col min="5" max="5" width="25.140625" customWidth="1"/>
    <col min="6" max="6" width="62.140625" customWidth="1"/>
    <col min="7" max="7" width="63.42578125" customWidth="1"/>
    <col min="8" max="8" width="42" customWidth="1"/>
    <col min="9" max="9" width="22.42578125" customWidth="1"/>
  </cols>
  <sheetData>
    <row r="1" spans="1:10">
      <c r="A1" s="41"/>
      <c r="B1" s="41"/>
      <c r="C1" s="41"/>
      <c r="D1" s="41"/>
      <c r="E1" s="41"/>
      <c r="F1" s="41"/>
      <c r="G1" s="41"/>
      <c r="H1" s="41"/>
      <c r="I1" s="41"/>
      <c r="J1" s="41"/>
    </row>
    <row r="2" spans="1:10" ht="21">
      <c r="A2" s="41"/>
      <c r="B2" s="42" t="e" cm="1">
        <f t="array" aca="1" ref="B2" ca="1">MID(CELL("filename",$A$1),FIND("]",CELL("filename",$A$1))+1,255)</f>
        <v>#VALUE!</v>
      </c>
      <c r="C2" s="41"/>
      <c r="D2" s="41"/>
      <c r="E2" s="41"/>
      <c r="F2" s="41"/>
      <c r="G2" s="41"/>
      <c r="H2" s="41"/>
      <c r="I2" s="41"/>
      <c r="J2" s="41"/>
    </row>
    <row r="3" spans="1:10">
      <c r="A3" s="41"/>
      <c r="B3" s="41"/>
      <c r="C3" s="41"/>
      <c r="D3" s="41"/>
      <c r="E3" s="41"/>
      <c r="F3" s="41"/>
      <c r="G3" s="41"/>
      <c r="H3" s="41"/>
      <c r="I3" s="41"/>
      <c r="J3" s="41"/>
    </row>
    <row r="5" spans="1:10" ht="43.5">
      <c r="B5" s="43" t="s">
        <v>38</v>
      </c>
      <c r="C5" s="43" t="s">
        <v>12</v>
      </c>
      <c r="D5" s="43" t="s">
        <v>14</v>
      </c>
      <c r="E5" s="43" t="s">
        <v>16</v>
      </c>
      <c r="F5" s="52" t="s">
        <v>39</v>
      </c>
      <c r="G5" s="53" t="s">
        <v>20</v>
      </c>
      <c r="H5" s="52" t="s">
        <v>40</v>
      </c>
      <c r="I5" s="44" t="s">
        <v>24</v>
      </c>
      <c r="J5" s="55" t="s">
        <v>26</v>
      </c>
    </row>
    <row r="6" spans="1:10">
      <c r="B6" s="3"/>
      <c r="C6" s="3" t="s">
        <v>10</v>
      </c>
      <c r="D6" s="3"/>
      <c r="E6" s="3"/>
      <c r="F6" s="3"/>
      <c r="G6" s="3"/>
      <c r="H6" s="3"/>
      <c r="I6" s="4"/>
      <c r="J6" s="38"/>
    </row>
    <row r="7" spans="1:10" ht="57.95">
      <c r="B7" s="5" t="s">
        <v>10</v>
      </c>
      <c r="C7" s="5" t="s">
        <v>41</v>
      </c>
      <c r="D7" s="5" t="s">
        <v>42</v>
      </c>
      <c r="E7" s="6">
        <v>0.06</v>
      </c>
      <c r="F7" s="6">
        <v>0.08</v>
      </c>
      <c r="G7" s="5" t="s">
        <v>43</v>
      </c>
      <c r="H7" s="5" t="s">
        <v>44</v>
      </c>
      <c r="I7" s="1" t="s">
        <v>45</v>
      </c>
      <c r="J7" s="47" t="s">
        <v>46</v>
      </c>
    </row>
    <row r="8" spans="1:10" ht="15.6">
      <c r="B8" s="5" t="s">
        <v>10</v>
      </c>
      <c r="C8" s="5" t="s">
        <v>41</v>
      </c>
      <c r="D8" s="5" t="s">
        <v>47</v>
      </c>
      <c r="E8" s="5">
        <v>2030</v>
      </c>
      <c r="F8" s="5">
        <v>2035</v>
      </c>
      <c r="G8" s="5"/>
      <c r="H8" s="5"/>
      <c r="I8" s="1" t="s">
        <v>48</v>
      </c>
      <c r="J8" s="47" t="s">
        <v>46</v>
      </c>
    </row>
    <row r="9" spans="1:10" ht="29.1">
      <c r="B9" s="5" t="s">
        <v>10</v>
      </c>
      <c r="C9" s="5" t="s">
        <v>41</v>
      </c>
      <c r="D9" s="5" t="s">
        <v>49</v>
      </c>
      <c r="E9" s="5">
        <v>2019</v>
      </c>
      <c r="F9" s="5">
        <v>2024</v>
      </c>
      <c r="G9" s="5"/>
      <c r="H9" s="5"/>
      <c r="I9" s="1" t="s">
        <v>50</v>
      </c>
      <c r="J9" s="47" t="s">
        <v>46</v>
      </c>
    </row>
    <row r="10" spans="1:10" ht="29.1">
      <c r="B10" s="5" t="s">
        <v>10</v>
      </c>
      <c r="C10" s="5" t="s">
        <v>41</v>
      </c>
      <c r="D10" s="5" t="s">
        <v>51</v>
      </c>
      <c r="E10" s="5">
        <v>0.65</v>
      </c>
      <c r="F10" s="7">
        <v>0.6</v>
      </c>
      <c r="G10" s="5" t="s">
        <v>52</v>
      </c>
      <c r="H10" s="5" t="s">
        <v>53</v>
      </c>
      <c r="I10" s="1" t="s">
        <v>54</v>
      </c>
      <c r="J10" s="47" t="s">
        <v>46</v>
      </c>
    </row>
    <row r="11" spans="1:10" ht="43.5">
      <c r="B11" s="5" t="s">
        <v>10</v>
      </c>
      <c r="C11" s="5" t="s">
        <v>41</v>
      </c>
      <c r="D11" s="5" t="s">
        <v>55</v>
      </c>
      <c r="E11" s="5"/>
      <c r="F11" s="5" t="s">
        <v>56</v>
      </c>
      <c r="G11" s="5" t="s">
        <v>57</v>
      </c>
      <c r="H11" s="5" t="s">
        <v>58</v>
      </c>
      <c r="I11" s="1" t="s">
        <v>59</v>
      </c>
      <c r="J11" s="47" t="s">
        <v>46</v>
      </c>
    </row>
    <row r="12" spans="1:10" ht="101.45">
      <c r="B12" s="5" t="s">
        <v>10</v>
      </c>
      <c r="C12" s="5" t="s">
        <v>41</v>
      </c>
      <c r="D12" s="5" t="s">
        <v>60</v>
      </c>
      <c r="E12" s="5"/>
      <c r="F12" s="5" t="s">
        <v>61</v>
      </c>
      <c r="G12" s="5" t="s">
        <v>62</v>
      </c>
      <c r="H12" s="5" t="s">
        <v>63</v>
      </c>
      <c r="I12" s="1" t="s">
        <v>64</v>
      </c>
      <c r="J12" s="47" t="s">
        <v>46</v>
      </c>
    </row>
    <row r="13" spans="1:10" ht="72.599999999999994">
      <c r="B13" s="5" t="s">
        <v>10</v>
      </c>
      <c r="C13" s="5" t="s">
        <v>41</v>
      </c>
      <c r="D13" s="5" t="s">
        <v>65</v>
      </c>
      <c r="E13" s="5"/>
      <c r="F13" s="5" t="s">
        <v>56</v>
      </c>
      <c r="G13" s="5" t="s">
        <v>66</v>
      </c>
      <c r="H13" s="5" t="s">
        <v>67</v>
      </c>
      <c r="I13" s="1" t="s">
        <v>68</v>
      </c>
      <c r="J13" s="47" t="s">
        <v>46</v>
      </c>
    </row>
    <row r="14" spans="1:10" ht="43.5">
      <c r="B14" s="5" t="s">
        <v>10</v>
      </c>
      <c r="C14" s="5" t="s">
        <v>41</v>
      </c>
      <c r="D14" s="5" t="s">
        <v>69</v>
      </c>
      <c r="E14" s="5"/>
      <c r="F14" s="5" t="s">
        <v>70</v>
      </c>
      <c r="G14" s="5" t="s">
        <v>66</v>
      </c>
      <c r="H14" s="5" t="s">
        <v>71</v>
      </c>
      <c r="I14" s="1" t="s">
        <v>72</v>
      </c>
      <c r="J14" s="47" t="s">
        <v>46</v>
      </c>
    </row>
    <row r="15" spans="1:10" ht="43.5">
      <c r="B15" s="5" t="s">
        <v>10</v>
      </c>
      <c r="C15" s="5" t="s">
        <v>41</v>
      </c>
      <c r="D15" s="5" t="s">
        <v>73</v>
      </c>
      <c r="E15" s="5"/>
      <c r="F15" s="5" t="s">
        <v>70</v>
      </c>
      <c r="G15" s="5" t="s">
        <v>66</v>
      </c>
      <c r="H15" s="5" t="s">
        <v>71</v>
      </c>
      <c r="I15" s="1" t="s">
        <v>72</v>
      </c>
      <c r="J15" s="47" t="s">
        <v>46</v>
      </c>
    </row>
    <row r="16" spans="1:10" ht="43.5">
      <c r="B16" s="5" t="s">
        <v>10</v>
      </c>
      <c r="C16" s="5" t="s">
        <v>41</v>
      </c>
      <c r="D16" s="5" t="s">
        <v>73</v>
      </c>
      <c r="E16" s="5"/>
      <c r="F16" s="5" t="s">
        <v>70</v>
      </c>
      <c r="G16" s="5" t="s">
        <v>66</v>
      </c>
      <c r="H16" s="5" t="s">
        <v>71</v>
      </c>
      <c r="I16" s="1" t="s">
        <v>72</v>
      </c>
      <c r="J16" s="47" t="s">
        <v>46</v>
      </c>
    </row>
    <row r="17" spans="2:10" ht="15.6">
      <c r="B17" s="5" t="s">
        <v>10</v>
      </c>
      <c r="C17" s="5" t="s">
        <v>41</v>
      </c>
      <c r="D17" s="5" t="s">
        <v>74</v>
      </c>
      <c r="E17" s="5"/>
      <c r="F17" s="5" t="s">
        <v>70</v>
      </c>
      <c r="G17" s="5" t="s">
        <v>66</v>
      </c>
      <c r="H17" s="5" t="s">
        <v>71</v>
      </c>
      <c r="I17" s="1" t="s">
        <v>72</v>
      </c>
      <c r="J17" s="47" t="s">
        <v>46</v>
      </c>
    </row>
    <row r="18" spans="2:10" ht="15.6">
      <c r="B18" s="5" t="s">
        <v>10</v>
      </c>
      <c r="C18" s="5" t="s">
        <v>41</v>
      </c>
      <c r="D18" s="5" t="s">
        <v>75</v>
      </c>
      <c r="E18" s="5"/>
      <c r="F18" s="5" t="s">
        <v>70</v>
      </c>
      <c r="G18" s="5" t="s">
        <v>66</v>
      </c>
      <c r="H18" s="5" t="s">
        <v>71</v>
      </c>
      <c r="I18" s="1" t="s">
        <v>72</v>
      </c>
      <c r="J18" s="47" t="s">
        <v>46</v>
      </c>
    </row>
    <row r="19" spans="2:10" ht="15.6">
      <c r="B19" s="5" t="s">
        <v>10</v>
      </c>
      <c r="C19" s="5" t="s">
        <v>41</v>
      </c>
      <c r="D19" s="5" t="s">
        <v>76</v>
      </c>
      <c r="E19" s="5"/>
      <c r="F19" s="5" t="s">
        <v>70</v>
      </c>
      <c r="G19" s="5" t="s">
        <v>66</v>
      </c>
      <c r="H19" s="5" t="s">
        <v>77</v>
      </c>
      <c r="I19" s="1" t="s">
        <v>78</v>
      </c>
      <c r="J19" s="47" t="s">
        <v>46</v>
      </c>
    </row>
    <row r="20" spans="2:10" ht="15.6">
      <c r="B20" s="5" t="s">
        <v>10</v>
      </c>
      <c r="C20" s="5" t="s">
        <v>41</v>
      </c>
      <c r="D20" s="5" t="s">
        <v>79</v>
      </c>
      <c r="E20" s="5"/>
      <c r="F20" s="5" t="s">
        <v>70</v>
      </c>
      <c r="G20" s="5" t="s">
        <v>66</v>
      </c>
      <c r="H20" s="5" t="s">
        <v>77</v>
      </c>
      <c r="I20" s="1" t="s">
        <v>80</v>
      </c>
      <c r="J20" s="47" t="s">
        <v>46</v>
      </c>
    </row>
    <row r="21" spans="2:10" ht="15.6">
      <c r="B21" s="5" t="s">
        <v>10</v>
      </c>
      <c r="C21" s="5" t="s">
        <v>41</v>
      </c>
      <c r="D21" s="5" t="s">
        <v>81</v>
      </c>
      <c r="E21" s="5"/>
      <c r="F21" s="5" t="s">
        <v>70</v>
      </c>
      <c r="G21" s="5" t="s">
        <v>66</v>
      </c>
      <c r="H21" s="5" t="s">
        <v>77</v>
      </c>
      <c r="I21" s="1" t="s">
        <v>82</v>
      </c>
      <c r="J21" s="47" t="s">
        <v>46</v>
      </c>
    </row>
    <row r="22" spans="2:10" ht="15.6">
      <c r="B22" s="5" t="s">
        <v>10</v>
      </c>
      <c r="C22" s="5" t="s">
        <v>41</v>
      </c>
      <c r="D22" s="5" t="s">
        <v>83</v>
      </c>
      <c r="E22" s="5"/>
      <c r="F22" s="5" t="s">
        <v>70</v>
      </c>
      <c r="G22" s="5" t="s">
        <v>66</v>
      </c>
      <c r="H22" s="5" t="s">
        <v>77</v>
      </c>
      <c r="I22" s="1" t="s">
        <v>84</v>
      </c>
      <c r="J22" s="47" t="s">
        <v>46</v>
      </c>
    </row>
    <row r="23" spans="2:10" ht="15.6">
      <c r="B23" s="5" t="s">
        <v>10</v>
      </c>
      <c r="C23" s="5" t="s">
        <v>41</v>
      </c>
      <c r="D23" s="5" t="s">
        <v>85</v>
      </c>
      <c r="E23" s="5"/>
      <c r="F23" s="5" t="s">
        <v>70</v>
      </c>
      <c r="G23" s="5" t="s">
        <v>66</v>
      </c>
      <c r="H23" s="5" t="s">
        <v>77</v>
      </c>
      <c r="I23" s="1" t="s">
        <v>86</v>
      </c>
      <c r="J23" s="47" t="s">
        <v>46</v>
      </c>
    </row>
    <row r="24" spans="2:10" ht="15.6">
      <c r="B24" s="5" t="s">
        <v>10</v>
      </c>
      <c r="C24" s="5" t="s">
        <v>41</v>
      </c>
      <c r="D24" s="5" t="s">
        <v>87</v>
      </c>
      <c r="E24" s="5"/>
      <c r="F24" s="5" t="s">
        <v>70</v>
      </c>
      <c r="G24" s="5" t="s">
        <v>66</v>
      </c>
      <c r="H24" s="5" t="s">
        <v>77</v>
      </c>
      <c r="I24" s="1" t="s">
        <v>88</v>
      </c>
      <c r="J24" s="47" t="s">
        <v>46</v>
      </c>
    </row>
    <row r="25" spans="2:10" ht="15.6">
      <c r="B25" s="5" t="s">
        <v>10</v>
      </c>
      <c r="C25" s="5" t="s">
        <v>41</v>
      </c>
      <c r="D25" s="5" t="s">
        <v>89</v>
      </c>
      <c r="E25" s="5"/>
      <c r="F25" s="5" t="s">
        <v>70</v>
      </c>
      <c r="G25" s="5" t="s">
        <v>66</v>
      </c>
      <c r="H25" s="5" t="s">
        <v>77</v>
      </c>
      <c r="I25" s="1" t="s">
        <v>78</v>
      </c>
      <c r="J25" s="47" t="s">
        <v>46</v>
      </c>
    </row>
    <row r="26" spans="2:10" ht="57.95">
      <c r="B26" s="5" t="s">
        <v>10</v>
      </c>
      <c r="C26" s="5" t="s">
        <v>41</v>
      </c>
      <c r="D26" s="5" t="s">
        <v>90</v>
      </c>
      <c r="E26" s="5" t="s">
        <v>91</v>
      </c>
      <c r="F26" s="5" t="s">
        <v>92</v>
      </c>
      <c r="G26" s="5" t="s">
        <v>93</v>
      </c>
      <c r="H26" s="5" t="s">
        <v>94</v>
      </c>
      <c r="I26" s="1" t="s">
        <v>95</v>
      </c>
      <c r="J26" s="48" t="s">
        <v>96</v>
      </c>
    </row>
    <row r="27" spans="2:10" ht="87">
      <c r="B27" s="5" t="s">
        <v>10</v>
      </c>
      <c r="C27" s="5" t="s">
        <v>97</v>
      </c>
      <c r="D27" s="5" t="s">
        <v>98</v>
      </c>
      <c r="E27" s="5"/>
      <c r="F27" s="5" t="s">
        <v>99</v>
      </c>
      <c r="G27" s="5" t="s">
        <v>100</v>
      </c>
      <c r="H27" s="5" t="s">
        <v>101</v>
      </c>
      <c r="I27" s="1" t="s">
        <v>102</v>
      </c>
      <c r="J27" s="48" t="s">
        <v>96</v>
      </c>
    </row>
    <row r="28" spans="2:10" ht="30.95">
      <c r="B28" s="5" t="s">
        <v>10</v>
      </c>
      <c r="C28" s="5" t="s">
        <v>97</v>
      </c>
      <c r="D28" s="5" t="s">
        <v>103</v>
      </c>
      <c r="E28" s="5"/>
      <c r="F28" s="5" t="s">
        <v>104</v>
      </c>
      <c r="G28" s="5" t="s">
        <v>43</v>
      </c>
      <c r="H28" s="5"/>
      <c r="I28" s="1" t="s">
        <v>102</v>
      </c>
      <c r="J28" s="47" t="s">
        <v>105</v>
      </c>
    </row>
    <row r="29" spans="2:10" ht="30.95">
      <c r="B29" s="5" t="s">
        <v>10</v>
      </c>
      <c r="C29" s="5" t="s">
        <v>97</v>
      </c>
      <c r="D29" s="5" t="s">
        <v>106</v>
      </c>
      <c r="E29" s="5"/>
      <c r="F29" s="5" t="s">
        <v>104</v>
      </c>
      <c r="G29" s="5" t="s">
        <v>43</v>
      </c>
      <c r="H29" s="5"/>
      <c r="I29" s="1" t="s">
        <v>102</v>
      </c>
      <c r="J29" s="47" t="s">
        <v>105</v>
      </c>
    </row>
    <row r="30" spans="2:10" ht="30.95">
      <c r="B30" s="5" t="s">
        <v>10</v>
      </c>
      <c r="C30" s="5" t="s">
        <v>97</v>
      </c>
      <c r="D30" s="5" t="s">
        <v>107</v>
      </c>
      <c r="E30" s="5"/>
      <c r="F30" s="5" t="s">
        <v>104</v>
      </c>
      <c r="G30" s="5" t="s">
        <v>108</v>
      </c>
      <c r="H30" s="5"/>
      <c r="I30" s="1" t="s">
        <v>109</v>
      </c>
      <c r="J30" s="47" t="s">
        <v>105</v>
      </c>
    </row>
    <row r="31" spans="2:10" ht="30.95">
      <c r="B31" s="5" t="s">
        <v>10</v>
      </c>
      <c r="C31" s="5" t="s">
        <v>97</v>
      </c>
      <c r="D31" s="5" t="s">
        <v>110</v>
      </c>
      <c r="E31" s="5"/>
      <c r="F31" s="5" t="s">
        <v>104</v>
      </c>
      <c r="G31" s="5" t="s">
        <v>108</v>
      </c>
      <c r="H31" s="5"/>
      <c r="I31" s="1" t="s">
        <v>111</v>
      </c>
      <c r="J31" s="47" t="s">
        <v>105</v>
      </c>
    </row>
    <row r="32" spans="2:10" ht="72.599999999999994">
      <c r="B32" s="5" t="s">
        <v>10</v>
      </c>
      <c r="C32" s="5" t="s">
        <v>97</v>
      </c>
      <c r="D32" s="5" t="s">
        <v>112</v>
      </c>
      <c r="E32" s="5"/>
      <c r="F32" s="5" t="s">
        <v>104</v>
      </c>
      <c r="G32" s="5" t="s">
        <v>113</v>
      </c>
      <c r="H32" s="5" t="s">
        <v>114</v>
      </c>
      <c r="I32" s="1" t="s">
        <v>115</v>
      </c>
      <c r="J32" s="47" t="s">
        <v>105</v>
      </c>
    </row>
    <row r="33" spans="2:10" ht="72.599999999999994">
      <c r="B33" s="5" t="s">
        <v>10</v>
      </c>
      <c r="C33" s="5" t="s">
        <v>97</v>
      </c>
      <c r="D33" s="5" t="s">
        <v>116</v>
      </c>
      <c r="E33" s="5"/>
      <c r="F33" s="5" t="s">
        <v>104</v>
      </c>
      <c r="G33" s="5" t="s">
        <v>117</v>
      </c>
      <c r="H33" s="5" t="s">
        <v>114</v>
      </c>
      <c r="I33" s="1" t="s">
        <v>115</v>
      </c>
      <c r="J33" s="47" t="s">
        <v>105</v>
      </c>
    </row>
    <row r="34" spans="2:10" ht="30.95">
      <c r="B34" s="5" t="s">
        <v>10</v>
      </c>
      <c r="C34" s="5" t="s">
        <v>97</v>
      </c>
      <c r="D34" s="5" t="s">
        <v>118</v>
      </c>
      <c r="E34" s="8">
        <v>75</v>
      </c>
      <c r="F34" s="38">
        <v>129.4</v>
      </c>
      <c r="G34" s="5" t="s">
        <v>119</v>
      </c>
      <c r="H34" s="5" t="s">
        <v>120</v>
      </c>
      <c r="I34" s="1" t="s">
        <v>121</v>
      </c>
      <c r="J34" s="48" t="s">
        <v>122</v>
      </c>
    </row>
    <row r="35" spans="2:10" ht="101.45">
      <c r="B35" s="5" t="s">
        <v>10</v>
      </c>
      <c r="C35" s="5" t="s">
        <v>97</v>
      </c>
      <c r="D35" s="5" t="s">
        <v>123</v>
      </c>
      <c r="E35" s="5">
        <v>6</v>
      </c>
      <c r="F35" s="39">
        <v>11.910504353046113</v>
      </c>
      <c r="G35" s="2" t="s">
        <v>124</v>
      </c>
      <c r="H35" s="5" t="s">
        <v>125</v>
      </c>
      <c r="I35" s="1" t="s">
        <v>126</v>
      </c>
      <c r="J35" s="48" t="s">
        <v>127</v>
      </c>
    </row>
    <row r="36" spans="2:10" ht="108.6">
      <c r="B36" s="5" t="s">
        <v>10</v>
      </c>
      <c r="C36" s="5" t="s">
        <v>97</v>
      </c>
      <c r="D36" s="5" t="s">
        <v>128</v>
      </c>
      <c r="E36" s="5" t="s">
        <v>129</v>
      </c>
      <c r="F36" s="5" t="s">
        <v>130</v>
      </c>
      <c r="G36" s="2" t="s">
        <v>131</v>
      </c>
      <c r="H36" s="5" t="s">
        <v>132</v>
      </c>
      <c r="I36" s="1" t="s">
        <v>133</v>
      </c>
      <c r="J36" s="48" t="s">
        <v>134</v>
      </c>
    </row>
    <row r="37" spans="2:10" ht="15.6">
      <c r="B37" s="5" t="s">
        <v>10</v>
      </c>
      <c r="C37" s="5" t="s">
        <v>97</v>
      </c>
      <c r="D37" s="5" t="s">
        <v>135</v>
      </c>
      <c r="E37" s="5">
        <v>750</v>
      </c>
      <c r="F37" s="5">
        <v>800</v>
      </c>
      <c r="G37" s="5" t="s">
        <v>136</v>
      </c>
      <c r="H37" s="5" t="s">
        <v>137</v>
      </c>
      <c r="I37" s="1" t="s">
        <v>138</v>
      </c>
      <c r="J37" s="47" t="s">
        <v>46</v>
      </c>
    </row>
    <row r="38" spans="2:10" ht="15.6">
      <c r="B38" s="5" t="s">
        <v>10</v>
      </c>
      <c r="C38" s="5" t="s">
        <v>97</v>
      </c>
      <c r="D38" s="5" t="s">
        <v>139</v>
      </c>
      <c r="E38" s="5">
        <v>750</v>
      </c>
      <c r="F38" s="5">
        <v>800</v>
      </c>
      <c r="G38" s="5" t="s">
        <v>136</v>
      </c>
      <c r="H38" s="5" t="s">
        <v>137</v>
      </c>
      <c r="I38" s="1" t="s">
        <v>140</v>
      </c>
      <c r="J38" s="47" t="s">
        <v>46</v>
      </c>
    </row>
    <row r="39" spans="2:10" ht="15.6">
      <c r="B39" s="5" t="s">
        <v>10</v>
      </c>
      <c r="C39" s="5" t="s">
        <v>97</v>
      </c>
      <c r="D39" s="5" t="s">
        <v>141</v>
      </c>
      <c r="E39" s="5">
        <v>250</v>
      </c>
      <c r="F39" s="5">
        <v>300</v>
      </c>
      <c r="G39" s="5" t="s">
        <v>136</v>
      </c>
      <c r="H39" s="5" t="s">
        <v>137</v>
      </c>
      <c r="I39" s="1" t="s">
        <v>142</v>
      </c>
      <c r="J39" s="47" t="s">
        <v>46</v>
      </c>
    </row>
    <row r="40" spans="2:10" ht="15.6">
      <c r="B40" s="5" t="s">
        <v>10</v>
      </c>
      <c r="C40" s="5" t="s">
        <v>97</v>
      </c>
      <c r="D40" s="5" t="s">
        <v>143</v>
      </c>
      <c r="E40" s="5">
        <v>350</v>
      </c>
      <c r="F40" s="5">
        <v>400</v>
      </c>
      <c r="G40" s="5" t="s">
        <v>136</v>
      </c>
      <c r="H40" s="5" t="s">
        <v>137</v>
      </c>
      <c r="I40" s="1" t="s">
        <v>144</v>
      </c>
      <c r="J40" s="47" t="s">
        <v>46</v>
      </c>
    </row>
    <row r="41" spans="2:10" ht="15.6">
      <c r="B41" s="5" t="s">
        <v>10</v>
      </c>
      <c r="C41" s="5" t="s">
        <v>97</v>
      </c>
      <c r="D41" s="5" t="s">
        <v>145</v>
      </c>
      <c r="E41" s="5">
        <v>1100</v>
      </c>
      <c r="F41" s="5">
        <v>1110</v>
      </c>
      <c r="G41" s="5" t="s">
        <v>136</v>
      </c>
      <c r="H41" s="5" t="s">
        <v>137</v>
      </c>
      <c r="I41" s="1" t="s">
        <v>146</v>
      </c>
      <c r="J41" s="47" t="s">
        <v>46</v>
      </c>
    </row>
    <row r="42" spans="2:10" ht="29.1">
      <c r="B42" s="5" t="s">
        <v>10</v>
      </c>
      <c r="C42" s="5" t="s">
        <v>97</v>
      </c>
      <c r="D42" s="5" t="s">
        <v>147</v>
      </c>
      <c r="E42" s="5">
        <v>600</v>
      </c>
      <c r="F42" s="5">
        <v>650</v>
      </c>
      <c r="G42" s="5" t="s">
        <v>136</v>
      </c>
      <c r="H42" s="5" t="s">
        <v>137</v>
      </c>
      <c r="I42" s="1" t="s">
        <v>148</v>
      </c>
      <c r="J42" s="47" t="s">
        <v>46</v>
      </c>
    </row>
    <row r="43" spans="2:10" ht="15.6">
      <c r="B43" s="5" t="s">
        <v>10</v>
      </c>
      <c r="C43" s="5" t="s">
        <v>97</v>
      </c>
      <c r="D43" s="5" t="s">
        <v>149</v>
      </c>
      <c r="E43" s="5">
        <v>800</v>
      </c>
      <c r="F43" s="5">
        <v>850</v>
      </c>
      <c r="G43" s="5" t="s">
        <v>136</v>
      </c>
      <c r="H43" s="5" t="s">
        <v>137</v>
      </c>
      <c r="I43" s="1" t="s">
        <v>150</v>
      </c>
      <c r="J43" s="47" t="s">
        <v>46</v>
      </c>
    </row>
    <row r="44" spans="2:10" ht="29.1">
      <c r="B44" s="5" t="s">
        <v>10</v>
      </c>
      <c r="C44" s="5" t="s">
        <v>97</v>
      </c>
      <c r="D44" s="5" t="s">
        <v>151</v>
      </c>
      <c r="E44" s="5">
        <v>250</v>
      </c>
      <c r="F44" s="5">
        <v>300</v>
      </c>
      <c r="G44" s="5" t="s">
        <v>136</v>
      </c>
      <c r="H44" s="5" t="s">
        <v>137</v>
      </c>
      <c r="I44" s="1" t="s">
        <v>152</v>
      </c>
      <c r="J44" s="47" t="s">
        <v>46</v>
      </c>
    </row>
    <row r="45" spans="2:10" ht="29.1">
      <c r="B45" s="5" t="s">
        <v>10</v>
      </c>
      <c r="C45" s="5" t="s">
        <v>97</v>
      </c>
      <c r="D45" s="5" t="s">
        <v>153</v>
      </c>
      <c r="E45" s="5">
        <v>15</v>
      </c>
      <c r="F45" s="5">
        <v>10</v>
      </c>
      <c r="G45" s="5" t="s">
        <v>136</v>
      </c>
      <c r="H45" s="5" t="s">
        <v>137</v>
      </c>
      <c r="I45" s="1" t="s">
        <v>154</v>
      </c>
      <c r="J45" s="47" t="s">
        <v>46</v>
      </c>
    </row>
    <row r="46" spans="2:10" ht="43.5">
      <c r="B46" s="5" t="s">
        <v>10</v>
      </c>
      <c r="C46" s="5" t="s">
        <v>97</v>
      </c>
      <c r="D46" s="5" t="s">
        <v>155</v>
      </c>
      <c r="E46" s="8"/>
      <c r="F46" s="8" t="s">
        <v>156</v>
      </c>
      <c r="G46" s="5" t="s">
        <v>119</v>
      </c>
      <c r="H46" s="5" t="s">
        <v>120</v>
      </c>
      <c r="I46" s="1" t="s">
        <v>157</v>
      </c>
      <c r="J46" s="48" t="s">
        <v>122</v>
      </c>
    </row>
    <row r="47" spans="2:10" ht="43.5">
      <c r="B47" s="5" t="s">
        <v>10</v>
      </c>
      <c r="C47" s="5" t="s">
        <v>97</v>
      </c>
      <c r="D47" s="5" t="s">
        <v>158</v>
      </c>
      <c r="E47" s="8"/>
      <c r="F47" s="8" t="s">
        <v>156</v>
      </c>
      <c r="G47" s="5" t="s">
        <v>119</v>
      </c>
      <c r="H47" s="5" t="s">
        <v>120</v>
      </c>
      <c r="I47" s="1" t="s">
        <v>159</v>
      </c>
      <c r="J47" s="48" t="s">
        <v>122</v>
      </c>
    </row>
    <row r="48" spans="2:10" ht="43.5">
      <c r="B48" s="5" t="s">
        <v>10</v>
      </c>
      <c r="C48" s="5" t="s">
        <v>97</v>
      </c>
      <c r="D48" s="5" t="s">
        <v>160</v>
      </c>
      <c r="E48" s="5"/>
      <c r="F48" s="5" t="s">
        <v>161</v>
      </c>
      <c r="G48" s="5" t="s">
        <v>124</v>
      </c>
      <c r="H48" s="5" t="s">
        <v>162</v>
      </c>
      <c r="I48" s="1" t="s">
        <v>163</v>
      </c>
      <c r="J48" s="48" t="s">
        <v>164</v>
      </c>
    </row>
    <row r="49" spans="2:10" ht="29.1">
      <c r="B49" s="5" t="s">
        <v>10</v>
      </c>
      <c r="C49" s="5" t="s">
        <v>165</v>
      </c>
      <c r="D49" s="5" t="s">
        <v>166</v>
      </c>
      <c r="E49" s="5"/>
      <c r="F49" s="5" t="s">
        <v>161</v>
      </c>
      <c r="G49" s="5" t="s">
        <v>167</v>
      </c>
      <c r="H49" s="5" t="s">
        <v>168</v>
      </c>
      <c r="I49" s="1" t="s">
        <v>169</v>
      </c>
      <c r="J49" s="47" t="s">
        <v>46</v>
      </c>
    </row>
    <row r="50" spans="2:10" ht="30.95">
      <c r="B50" s="5" t="s">
        <v>10</v>
      </c>
      <c r="C50" s="5" t="s">
        <v>165</v>
      </c>
      <c r="D50" s="5" t="s">
        <v>170</v>
      </c>
      <c r="E50" s="5">
        <v>1.1000000000000001</v>
      </c>
      <c r="F50" s="38">
        <v>8.8000000000000007</v>
      </c>
      <c r="G50" s="22" t="s">
        <v>171</v>
      </c>
      <c r="H50" s="5" t="s">
        <v>172</v>
      </c>
      <c r="I50" s="1" t="s">
        <v>173</v>
      </c>
      <c r="J50" s="48" t="s">
        <v>174</v>
      </c>
    </row>
    <row r="51" spans="2:10" ht="30.95">
      <c r="B51" s="5" t="s">
        <v>10</v>
      </c>
      <c r="C51" s="5" t="s">
        <v>165</v>
      </c>
      <c r="D51" s="5" t="s">
        <v>175</v>
      </c>
      <c r="E51" s="5">
        <v>2.8000000000000001E-2</v>
      </c>
      <c r="F51" s="5">
        <v>3.4000000000000002E-2</v>
      </c>
      <c r="G51" s="5" t="s">
        <v>176</v>
      </c>
      <c r="H51" s="5" t="s">
        <v>177</v>
      </c>
      <c r="I51" s="1" t="s">
        <v>178</v>
      </c>
      <c r="J51" s="48" t="s">
        <v>179</v>
      </c>
    </row>
    <row r="52" spans="2:10" ht="30.95">
      <c r="B52" s="5" t="s">
        <v>10</v>
      </c>
      <c r="C52" s="5" t="s">
        <v>165</v>
      </c>
      <c r="D52" s="5" t="s">
        <v>180</v>
      </c>
      <c r="E52" s="5">
        <v>3.4000000000000002E-2</v>
      </c>
      <c r="F52" s="5">
        <v>9.4E-2</v>
      </c>
      <c r="G52" s="5" t="s">
        <v>176</v>
      </c>
      <c r="H52" s="5" t="s">
        <v>181</v>
      </c>
      <c r="I52" s="1" t="s">
        <v>182</v>
      </c>
      <c r="J52" s="48" t="s">
        <v>179</v>
      </c>
    </row>
    <row r="53" spans="2:10" ht="159.6">
      <c r="B53" s="5" t="s">
        <v>10</v>
      </c>
      <c r="C53" s="5" t="s">
        <v>165</v>
      </c>
      <c r="D53" s="5" t="s">
        <v>183</v>
      </c>
      <c r="E53" s="5">
        <v>6.3E-2</v>
      </c>
      <c r="F53" s="5" t="s">
        <v>184</v>
      </c>
      <c r="G53" s="5" t="s">
        <v>176</v>
      </c>
      <c r="H53" s="5" t="s">
        <v>185</v>
      </c>
      <c r="I53" s="1" t="s">
        <v>186</v>
      </c>
      <c r="J53" s="47" t="s">
        <v>46</v>
      </c>
    </row>
    <row r="54" spans="2:10" ht="29.1">
      <c r="B54" s="5" t="s">
        <v>10</v>
      </c>
      <c r="C54" s="5" t="s">
        <v>165</v>
      </c>
      <c r="D54" s="5" t="s">
        <v>187</v>
      </c>
      <c r="E54" s="5">
        <v>9.1999999999999998E-2</v>
      </c>
      <c r="F54" s="5" t="s">
        <v>184</v>
      </c>
      <c r="G54" s="5" t="s">
        <v>176</v>
      </c>
      <c r="H54" s="5" t="s">
        <v>181</v>
      </c>
      <c r="I54" s="1" t="s">
        <v>188</v>
      </c>
      <c r="J54" s="47" t="s">
        <v>46</v>
      </c>
    </row>
    <row r="55" spans="2:10" ht="43.5">
      <c r="B55" s="5" t="s">
        <v>10</v>
      </c>
      <c r="C55" s="5" t="s">
        <v>165</v>
      </c>
      <c r="D55" s="5" t="s">
        <v>189</v>
      </c>
      <c r="E55" s="5">
        <v>6.3E-2</v>
      </c>
      <c r="F55" s="5">
        <v>0.51</v>
      </c>
      <c r="G55" s="5" t="s">
        <v>176</v>
      </c>
      <c r="H55" s="5" t="s">
        <v>190</v>
      </c>
      <c r="I55" s="1" t="s">
        <v>191</v>
      </c>
      <c r="J55" s="48" t="s">
        <v>127</v>
      </c>
    </row>
    <row r="56" spans="2:10" ht="30.95">
      <c r="B56" s="5" t="s">
        <v>10</v>
      </c>
      <c r="C56" s="5" t="s">
        <v>165</v>
      </c>
      <c r="D56" s="5" t="s">
        <v>192</v>
      </c>
      <c r="E56" s="5">
        <v>1.6E-2</v>
      </c>
      <c r="F56" s="5">
        <v>1.7000000000000001E-2</v>
      </c>
      <c r="G56" s="5" t="s">
        <v>176</v>
      </c>
      <c r="H56" s="5" t="s">
        <v>177</v>
      </c>
      <c r="I56" s="1" t="s">
        <v>193</v>
      </c>
      <c r="J56" s="48" t="s">
        <v>179</v>
      </c>
    </row>
    <row r="57" spans="2:10" ht="30.95">
      <c r="B57" s="5" t="s">
        <v>10</v>
      </c>
      <c r="C57" s="5" t="s">
        <v>165</v>
      </c>
      <c r="D57" s="5" t="s">
        <v>194</v>
      </c>
      <c r="E57" s="5">
        <v>2.3E-2</v>
      </c>
      <c r="F57" s="5">
        <v>6.3E-2</v>
      </c>
      <c r="G57" s="5" t="s">
        <v>176</v>
      </c>
      <c r="H57" s="5" t="s">
        <v>181</v>
      </c>
      <c r="I57" s="1" t="s">
        <v>195</v>
      </c>
      <c r="J57" s="48" t="s">
        <v>179</v>
      </c>
    </row>
    <row r="58" spans="2:10" ht="159.6">
      <c r="B58" s="5" t="s">
        <v>10</v>
      </c>
      <c r="C58" s="5" t="s">
        <v>165</v>
      </c>
      <c r="D58" s="5" t="s">
        <v>196</v>
      </c>
      <c r="E58" s="5">
        <v>4.2000000000000003E-2</v>
      </c>
      <c r="F58" s="5" t="s">
        <v>184</v>
      </c>
      <c r="G58" s="5" t="s">
        <v>176</v>
      </c>
      <c r="H58" s="5" t="s">
        <v>185</v>
      </c>
      <c r="I58" s="1" t="s">
        <v>197</v>
      </c>
      <c r="J58" s="47" t="s">
        <v>46</v>
      </c>
    </row>
    <row r="59" spans="2:10" ht="29.1">
      <c r="B59" s="5" t="s">
        <v>10</v>
      </c>
      <c r="C59" s="5" t="s">
        <v>165</v>
      </c>
      <c r="D59" s="5" t="s">
        <v>198</v>
      </c>
      <c r="E59" s="5">
        <v>6.2E-2</v>
      </c>
      <c r="F59" s="5" t="s">
        <v>184</v>
      </c>
      <c r="G59" s="5" t="s">
        <v>176</v>
      </c>
      <c r="H59" s="5" t="s">
        <v>181</v>
      </c>
      <c r="I59" s="1" t="s">
        <v>199</v>
      </c>
      <c r="J59" s="47" t="s">
        <v>46</v>
      </c>
    </row>
    <row r="60" spans="2:10" ht="43.5">
      <c r="B60" s="5" t="s">
        <v>10</v>
      </c>
      <c r="C60" s="5" t="s">
        <v>165</v>
      </c>
      <c r="D60" s="5" t="s">
        <v>200</v>
      </c>
      <c r="E60" s="5">
        <v>4.2000000000000003E-2</v>
      </c>
      <c r="F60" s="5">
        <v>0.37</v>
      </c>
      <c r="G60" s="5" t="s">
        <v>176</v>
      </c>
      <c r="H60" s="5" t="s">
        <v>201</v>
      </c>
      <c r="I60" s="1" t="s">
        <v>202</v>
      </c>
      <c r="J60" s="48" t="s">
        <v>127</v>
      </c>
    </row>
    <row r="61" spans="2:10" ht="30.95">
      <c r="B61" s="5" t="s">
        <v>10</v>
      </c>
      <c r="C61" s="5" t="s">
        <v>165</v>
      </c>
      <c r="D61" s="5" t="s">
        <v>203</v>
      </c>
      <c r="E61" s="5"/>
      <c r="F61" s="5" t="s">
        <v>204</v>
      </c>
      <c r="G61" s="5" t="s">
        <v>176</v>
      </c>
      <c r="H61" s="5" t="s">
        <v>205</v>
      </c>
      <c r="I61" s="1" t="s">
        <v>206</v>
      </c>
      <c r="J61" s="48" t="s">
        <v>179</v>
      </c>
    </row>
    <row r="62" spans="2:10" ht="29.1">
      <c r="B62" s="5" t="s">
        <v>10</v>
      </c>
      <c r="C62" s="5" t="s">
        <v>165</v>
      </c>
      <c r="D62" s="5" t="s">
        <v>207</v>
      </c>
      <c r="E62" s="5"/>
      <c r="F62" s="5"/>
      <c r="G62" s="5" t="s">
        <v>176</v>
      </c>
      <c r="H62" s="5" t="s">
        <v>208</v>
      </c>
      <c r="I62" s="1" t="s">
        <v>209</v>
      </c>
      <c r="J62" s="47" t="s">
        <v>46</v>
      </c>
    </row>
    <row r="63" spans="2:10" ht="43.5">
      <c r="B63" s="5" t="s">
        <v>10</v>
      </c>
      <c r="C63" s="5" t="s">
        <v>165</v>
      </c>
      <c r="D63" s="5" t="s">
        <v>210</v>
      </c>
      <c r="E63" s="5"/>
      <c r="F63" s="5"/>
      <c r="G63" s="5" t="s">
        <v>176</v>
      </c>
      <c r="H63" s="5" t="s">
        <v>211</v>
      </c>
      <c r="I63" s="1" t="s">
        <v>212</v>
      </c>
      <c r="J63" s="47" t="s">
        <v>46</v>
      </c>
    </row>
    <row r="64" spans="2:10" ht="139.5">
      <c r="B64" s="5" t="s">
        <v>10</v>
      </c>
      <c r="C64" s="5" t="s">
        <v>213</v>
      </c>
      <c r="D64" s="5" t="s">
        <v>214</v>
      </c>
      <c r="E64" s="5"/>
      <c r="F64" s="5" t="s">
        <v>161</v>
      </c>
      <c r="G64" s="5" t="s">
        <v>215</v>
      </c>
      <c r="H64" s="5" t="s">
        <v>216</v>
      </c>
      <c r="I64" s="1" t="s">
        <v>217</v>
      </c>
      <c r="J64" s="49" t="s">
        <v>218</v>
      </c>
    </row>
    <row r="65" spans="2:10" ht="57.95">
      <c r="B65" s="5" t="s">
        <v>10</v>
      </c>
      <c r="C65" s="5" t="s">
        <v>213</v>
      </c>
      <c r="D65" s="5" t="s">
        <v>219</v>
      </c>
      <c r="E65" s="6">
        <v>0.06</v>
      </c>
      <c r="F65" s="6">
        <v>0.08</v>
      </c>
      <c r="G65" s="5" t="s">
        <v>43</v>
      </c>
      <c r="H65" s="5" t="s">
        <v>44</v>
      </c>
      <c r="I65" s="1" t="s">
        <v>45</v>
      </c>
      <c r="J65" s="50" t="s">
        <v>46</v>
      </c>
    </row>
    <row r="66" spans="2:10" ht="43.5">
      <c r="B66" s="5" t="s">
        <v>10</v>
      </c>
      <c r="C66" s="5" t="s">
        <v>213</v>
      </c>
      <c r="D66" s="5" t="s">
        <v>220</v>
      </c>
      <c r="E66" s="5">
        <v>75</v>
      </c>
      <c r="F66" s="5">
        <v>129.4</v>
      </c>
      <c r="G66" s="5" t="s">
        <v>119</v>
      </c>
      <c r="H66" s="5" t="s">
        <v>120</v>
      </c>
      <c r="I66" s="1" t="s">
        <v>121</v>
      </c>
      <c r="J66" s="48" t="s">
        <v>122</v>
      </c>
    </row>
    <row r="67" spans="2:10" ht="101.45">
      <c r="B67" s="5" t="s">
        <v>10</v>
      </c>
      <c r="C67" s="5" t="s">
        <v>213</v>
      </c>
      <c r="D67" s="5" t="s">
        <v>221</v>
      </c>
      <c r="E67" s="5" t="s">
        <v>222</v>
      </c>
      <c r="F67" s="5" t="s">
        <v>161</v>
      </c>
      <c r="G67" s="5" t="s">
        <v>223</v>
      </c>
      <c r="H67" s="5" t="s">
        <v>224</v>
      </c>
      <c r="I67" s="1" t="s">
        <v>217</v>
      </c>
      <c r="J67" s="38" t="s">
        <v>225</v>
      </c>
    </row>
    <row r="68" spans="2:10" ht="139.5">
      <c r="B68" s="5" t="s">
        <v>10</v>
      </c>
      <c r="C68" s="5" t="s">
        <v>213</v>
      </c>
      <c r="D68" s="5" t="s">
        <v>226</v>
      </c>
      <c r="E68" s="5" t="s">
        <v>222</v>
      </c>
      <c r="F68" s="5" t="s">
        <v>161</v>
      </c>
      <c r="G68" s="5" t="s">
        <v>223</v>
      </c>
      <c r="H68" s="5" t="s">
        <v>71</v>
      </c>
      <c r="I68" s="1" t="s">
        <v>227</v>
      </c>
      <c r="J68" s="49" t="s">
        <v>218</v>
      </c>
    </row>
    <row r="69" spans="2:10" ht="29.1">
      <c r="B69" s="5" t="s">
        <v>10</v>
      </c>
      <c r="C69" s="5" t="s">
        <v>213</v>
      </c>
      <c r="D69" s="5" t="s">
        <v>228</v>
      </c>
      <c r="E69" s="5" t="s">
        <v>222</v>
      </c>
      <c r="F69" s="5" t="s">
        <v>161</v>
      </c>
      <c r="G69" s="5" t="s">
        <v>223</v>
      </c>
      <c r="H69" s="5" t="s">
        <v>229</v>
      </c>
      <c r="I69" s="1" t="s">
        <v>230</v>
      </c>
      <c r="J69" s="50" t="s">
        <v>46</v>
      </c>
    </row>
    <row r="70" spans="2:10" ht="29.1">
      <c r="B70" s="5" t="s">
        <v>10</v>
      </c>
      <c r="C70" s="5" t="s">
        <v>213</v>
      </c>
      <c r="D70" s="5" t="s">
        <v>231</v>
      </c>
      <c r="E70" s="5" t="s">
        <v>222</v>
      </c>
      <c r="F70" s="5" t="s">
        <v>161</v>
      </c>
      <c r="G70" s="5" t="s">
        <v>223</v>
      </c>
      <c r="H70" s="5" t="s">
        <v>229</v>
      </c>
      <c r="I70" s="1" t="s">
        <v>232</v>
      </c>
      <c r="J70" s="50" t="s">
        <v>46</v>
      </c>
    </row>
    <row r="71" spans="2:10" ht="116.1">
      <c r="B71" s="5" t="s">
        <v>10</v>
      </c>
      <c r="C71" s="5" t="s">
        <v>97</v>
      </c>
      <c r="D71" s="5" t="s">
        <v>233</v>
      </c>
      <c r="E71" s="5" t="s">
        <v>234</v>
      </c>
      <c r="F71" s="25" t="s">
        <v>235</v>
      </c>
      <c r="G71" s="5" t="s">
        <v>43</v>
      </c>
      <c r="H71" s="22" t="s">
        <v>236</v>
      </c>
      <c r="I71" s="1" t="s">
        <v>237</v>
      </c>
      <c r="J71" s="50" t="s">
        <v>46</v>
      </c>
    </row>
    <row r="72" spans="2:10" ht="57.95">
      <c r="B72" s="5" t="s">
        <v>10</v>
      </c>
      <c r="C72" s="5" t="s">
        <v>238</v>
      </c>
      <c r="D72" s="5" t="s">
        <v>239</v>
      </c>
      <c r="E72" s="5" t="s">
        <v>240</v>
      </c>
      <c r="F72" s="25" t="s">
        <v>104</v>
      </c>
      <c r="G72" s="5" t="s">
        <v>241</v>
      </c>
      <c r="H72" s="5" t="s">
        <v>242</v>
      </c>
      <c r="I72" s="1" t="s">
        <v>243</v>
      </c>
      <c r="J72" s="50" t="s">
        <v>46</v>
      </c>
    </row>
    <row r="73" spans="2:10" ht="57.95">
      <c r="B73" s="5" t="s">
        <v>10</v>
      </c>
      <c r="C73" s="5" t="s">
        <v>238</v>
      </c>
      <c r="D73" s="5" t="s">
        <v>244</v>
      </c>
      <c r="E73" s="5" t="s">
        <v>245</v>
      </c>
      <c r="F73" s="5" t="s">
        <v>246</v>
      </c>
      <c r="G73" s="5" t="s">
        <v>247</v>
      </c>
      <c r="H73" s="5" t="s">
        <v>248</v>
      </c>
      <c r="I73" s="1" t="s">
        <v>249</v>
      </c>
      <c r="J73" s="50" t="s">
        <v>250</v>
      </c>
    </row>
    <row r="74" spans="2:10">
      <c r="B74" s="3"/>
      <c r="C74" s="3" t="s">
        <v>251</v>
      </c>
      <c r="D74" s="3" t="s">
        <v>35</v>
      </c>
      <c r="E74" s="3" t="s">
        <v>252</v>
      </c>
      <c r="F74" s="3" t="s">
        <v>253</v>
      </c>
      <c r="G74" s="3"/>
      <c r="H74" s="3"/>
      <c r="I74" s="4"/>
      <c r="J74" s="51"/>
    </row>
    <row r="75" spans="2:10" ht="29.1">
      <c r="B75" s="5" t="s">
        <v>254</v>
      </c>
      <c r="C75" s="5" t="s">
        <v>41</v>
      </c>
      <c r="D75" s="5" t="s">
        <v>255</v>
      </c>
      <c r="E75" s="5">
        <v>8.9099999999999999E-2</v>
      </c>
      <c r="F75" s="5">
        <f>82.37/1000</f>
        <v>8.2369999999999999E-2</v>
      </c>
      <c r="G75" s="5" t="s">
        <v>43</v>
      </c>
      <c r="H75" s="5" t="s">
        <v>256</v>
      </c>
      <c r="I75" s="1" t="s">
        <v>115</v>
      </c>
      <c r="J75" s="50" t="s">
        <v>46</v>
      </c>
    </row>
    <row r="76" spans="2:10" ht="29.1">
      <c r="B76" s="5" t="s">
        <v>254</v>
      </c>
      <c r="C76" s="5" t="s">
        <v>41</v>
      </c>
      <c r="D76" s="5" t="s">
        <v>257</v>
      </c>
      <c r="E76" s="5">
        <v>5.3960000000000001E-2</v>
      </c>
      <c r="F76" s="5">
        <f>54.1/1000</f>
        <v>5.4100000000000002E-2</v>
      </c>
      <c r="G76" s="5" t="s">
        <v>43</v>
      </c>
      <c r="H76" s="5" t="s">
        <v>256</v>
      </c>
      <c r="I76" s="1" t="s">
        <v>115</v>
      </c>
      <c r="J76" s="50" t="s">
        <v>46</v>
      </c>
    </row>
    <row r="77" spans="2:10" ht="29.1">
      <c r="B77" s="5" t="s">
        <v>254</v>
      </c>
      <c r="C77" s="5" t="s">
        <v>41</v>
      </c>
      <c r="D77" s="5" t="s">
        <v>258</v>
      </c>
      <c r="E77" s="5">
        <v>6.0589999999999998E-2</v>
      </c>
      <c r="F77" s="5">
        <v>5.9319999999999998E-2</v>
      </c>
      <c r="G77" s="5" t="s">
        <v>43</v>
      </c>
      <c r="H77" s="5" t="s">
        <v>256</v>
      </c>
      <c r="I77" s="1" t="s">
        <v>115</v>
      </c>
      <c r="J77" s="50" t="s">
        <v>46</v>
      </c>
    </row>
    <row r="78" spans="2:10" ht="29.1">
      <c r="B78" s="5" t="s">
        <v>254</v>
      </c>
      <c r="C78" s="5" t="s">
        <v>41</v>
      </c>
      <c r="D78" s="5" t="s">
        <v>259</v>
      </c>
      <c r="E78" s="5">
        <v>6.9690000000000002E-2</v>
      </c>
      <c r="F78" s="5">
        <v>6.9629999999999997E-2</v>
      </c>
      <c r="G78" s="5" t="s">
        <v>43</v>
      </c>
      <c r="H78" s="5" t="s">
        <v>256</v>
      </c>
      <c r="I78" s="1" t="s">
        <v>115</v>
      </c>
      <c r="J78" s="50" t="s">
        <v>46</v>
      </c>
    </row>
    <row r="79" spans="2:10" ht="29.1">
      <c r="B79" s="5" t="s">
        <v>254</v>
      </c>
      <c r="C79" s="5" t="s">
        <v>41</v>
      </c>
      <c r="D79" s="5" t="s">
        <v>260</v>
      </c>
      <c r="E79" s="5">
        <v>6.6680000000000003E-2</v>
      </c>
      <c r="F79" s="5">
        <v>6.8790000000000004E-2</v>
      </c>
      <c r="G79" s="5" t="s">
        <v>43</v>
      </c>
      <c r="H79" s="5" t="s">
        <v>256</v>
      </c>
      <c r="I79" s="1" t="s">
        <v>115</v>
      </c>
      <c r="J79" s="50" t="s">
        <v>46</v>
      </c>
    </row>
    <row r="80" spans="2:10">
      <c r="B80" s="5" t="s">
        <v>254</v>
      </c>
      <c r="C80" s="5" t="s">
        <v>41</v>
      </c>
      <c r="D80" s="5" t="s">
        <v>261</v>
      </c>
      <c r="E80">
        <v>7.7939999999999995E-2</v>
      </c>
      <c r="F80" s="5">
        <v>7.5359999999999996E-2</v>
      </c>
      <c r="G80" s="5" t="s">
        <v>43</v>
      </c>
      <c r="H80" s="38" t="s">
        <v>262</v>
      </c>
      <c r="I80" s="1" t="s">
        <v>115</v>
      </c>
      <c r="J80" s="50" t="s">
        <v>46</v>
      </c>
    </row>
    <row r="81" spans="2:11" ht="29.1">
      <c r="B81" s="5" t="s">
        <v>254</v>
      </c>
      <c r="C81" s="5" t="s">
        <v>41</v>
      </c>
      <c r="D81" s="5" t="s">
        <v>263</v>
      </c>
      <c r="E81" s="5"/>
      <c r="F81" s="5" t="s">
        <v>104</v>
      </c>
      <c r="G81" s="5" t="s">
        <v>43</v>
      </c>
      <c r="H81" s="38" t="s">
        <v>264</v>
      </c>
      <c r="I81" s="1" t="s">
        <v>115</v>
      </c>
      <c r="J81" s="50" t="s">
        <v>46</v>
      </c>
    </row>
    <row r="82" spans="2:11">
      <c r="B82" s="5" t="s">
        <v>254</v>
      </c>
      <c r="C82" s="5" t="s">
        <v>41</v>
      </c>
      <c r="D82" t="s">
        <v>265</v>
      </c>
      <c r="E82" s="5">
        <v>1.51</v>
      </c>
      <c r="F82">
        <v>1.62</v>
      </c>
      <c r="G82" s="5" t="s">
        <v>43</v>
      </c>
      <c r="H82" s="38" t="s">
        <v>262</v>
      </c>
      <c r="I82" s="1" t="s">
        <v>266</v>
      </c>
      <c r="J82" s="50" t="s">
        <v>46</v>
      </c>
    </row>
    <row r="83" spans="2:11">
      <c r="B83" s="5" t="s">
        <v>254</v>
      </c>
      <c r="C83" s="5" t="s">
        <v>41</v>
      </c>
      <c r="D83" t="s">
        <v>267</v>
      </c>
      <c r="E83">
        <v>2.72</v>
      </c>
      <c r="F83">
        <v>2.68</v>
      </c>
      <c r="G83" s="5" t="s">
        <v>43</v>
      </c>
      <c r="H83" s="38" t="s">
        <v>262</v>
      </c>
      <c r="I83" s="1" t="s">
        <v>266</v>
      </c>
      <c r="J83" s="50" t="s">
        <v>46</v>
      </c>
    </row>
    <row r="84" spans="2:11">
      <c r="B84" s="5" t="s">
        <v>254</v>
      </c>
      <c r="C84" s="5" t="s">
        <v>41</v>
      </c>
      <c r="D84" t="s">
        <v>268</v>
      </c>
      <c r="E84">
        <v>2.36</v>
      </c>
      <c r="F84">
        <v>2.42</v>
      </c>
      <c r="G84" s="5" t="s">
        <v>43</v>
      </c>
      <c r="H84" s="38" t="s">
        <v>262</v>
      </c>
      <c r="I84" s="1" t="s">
        <v>266</v>
      </c>
      <c r="J84" s="50" t="s">
        <v>46</v>
      </c>
    </row>
    <row r="85" spans="2:11">
      <c r="B85" s="5" t="s">
        <v>254</v>
      </c>
      <c r="C85" s="5" t="s">
        <v>41</v>
      </c>
      <c r="D85" s="5" t="s">
        <v>269</v>
      </c>
      <c r="E85" s="5">
        <v>38.492570000000001</v>
      </c>
      <c r="F85" s="5" t="s">
        <v>270</v>
      </c>
      <c r="G85" s="5" t="s">
        <v>43</v>
      </c>
      <c r="H85" s="38" t="s">
        <v>262</v>
      </c>
      <c r="I85" s="1" t="s">
        <v>271</v>
      </c>
      <c r="J85" s="50" t="s">
        <v>46</v>
      </c>
    </row>
    <row r="86" spans="2:11">
      <c r="B86" s="5" t="s">
        <v>254</v>
      </c>
      <c r="C86" s="5" t="s">
        <v>41</v>
      </c>
      <c r="D86" s="5" t="s">
        <v>272</v>
      </c>
      <c r="E86">
        <v>35.069459999999999</v>
      </c>
      <c r="F86" s="5">
        <v>35.18</v>
      </c>
      <c r="G86" s="5" t="s">
        <v>43</v>
      </c>
      <c r="H86" s="38" t="s">
        <v>262</v>
      </c>
      <c r="I86" s="1" t="s">
        <v>271</v>
      </c>
      <c r="J86" s="50" t="s">
        <v>46</v>
      </c>
    </row>
    <row r="87" spans="2:11" ht="43.5">
      <c r="B87" s="5" t="s">
        <v>254</v>
      </c>
      <c r="C87" s="5" t="s">
        <v>41</v>
      </c>
      <c r="D87" s="5" t="s">
        <v>273</v>
      </c>
      <c r="E87" s="5"/>
      <c r="F87" s="5" t="s">
        <v>274</v>
      </c>
      <c r="G87" s="5"/>
      <c r="H87" s="38" t="s">
        <v>275</v>
      </c>
      <c r="I87" s="1" t="s">
        <v>276</v>
      </c>
      <c r="J87" s="50" t="s">
        <v>46</v>
      </c>
    </row>
    <row r="88" spans="2:11" ht="72.599999999999994">
      <c r="B88" s="5" t="s">
        <v>254</v>
      </c>
      <c r="C88" s="5" t="s">
        <v>41</v>
      </c>
      <c r="D88" s="5" t="s">
        <v>277</v>
      </c>
      <c r="E88" s="5"/>
      <c r="F88" s="5" t="s">
        <v>274</v>
      </c>
      <c r="G88" s="5"/>
      <c r="H88" s="5" t="s">
        <v>278</v>
      </c>
      <c r="I88" s="1" t="s">
        <v>279</v>
      </c>
      <c r="J88" s="50" t="s">
        <v>46</v>
      </c>
    </row>
    <row r="89" spans="2:11" ht="87">
      <c r="B89" s="5" t="s">
        <v>254</v>
      </c>
      <c r="C89" s="5" t="s">
        <v>97</v>
      </c>
      <c r="D89" s="5" t="s">
        <v>280</v>
      </c>
      <c r="E89" s="6">
        <v>0.45</v>
      </c>
      <c r="F89" s="23">
        <f>ROUND(AVERAGE(35.3,39),0)/100</f>
        <v>0.37</v>
      </c>
      <c r="G89" s="5" t="s">
        <v>43</v>
      </c>
      <c r="H89" s="5" t="s">
        <v>281</v>
      </c>
      <c r="I89" s="1" t="s">
        <v>282</v>
      </c>
      <c r="J89" s="50" t="s">
        <v>46</v>
      </c>
    </row>
    <row r="90" spans="2:11" ht="29.1">
      <c r="B90" s="5" t="s">
        <v>254</v>
      </c>
      <c r="C90" s="5" t="s">
        <v>97</v>
      </c>
      <c r="D90" s="5" t="s">
        <v>283</v>
      </c>
      <c r="E90" s="6">
        <v>0.2</v>
      </c>
      <c r="F90" s="23">
        <f>ROUND(AVERAGE(11.5,19.3),0)/100</f>
        <v>0.15</v>
      </c>
      <c r="G90" s="5" t="s">
        <v>43</v>
      </c>
      <c r="H90" s="5" t="s">
        <v>284</v>
      </c>
      <c r="I90" s="1" t="s">
        <v>285</v>
      </c>
      <c r="J90" s="50" t="s">
        <v>46</v>
      </c>
    </row>
    <row r="91" spans="2:11" ht="57.95">
      <c r="B91" s="5" t="s">
        <v>254</v>
      </c>
      <c r="C91" s="5" t="s">
        <v>165</v>
      </c>
      <c r="D91" s="5" t="s">
        <v>286</v>
      </c>
      <c r="E91" s="6"/>
      <c r="F91" s="23" t="s">
        <v>204</v>
      </c>
      <c r="G91" s="5" t="s">
        <v>43</v>
      </c>
      <c r="H91" s="5" t="s">
        <v>287</v>
      </c>
      <c r="I91" s="1" t="s">
        <v>288</v>
      </c>
      <c r="J91" s="48" t="s">
        <v>179</v>
      </c>
    </row>
    <row r="92" spans="2:11" ht="29.1">
      <c r="B92" s="5" t="s">
        <v>254</v>
      </c>
      <c r="C92" s="5" t="s">
        <v>165</v>
      </c>
      <c r="D92" s="5" t="s">
        <v>289</v>
      </c>
      <c r="E92" s="6">
        <v>0.55000000000000004</v>
      </c>
      <c r="F92" s="23">
        <v>0.56999999999999995</v>
      </c>
      <c r="G92" s="5" t="s">
        <v>43</v>
      </c>
      <c r="H92" s="5" t="s">
        <v>290</v>
      </c>
      <c r="I92" s="1" t="s">
        <v>291</v>
      </c>
      <c r="J92" s="50" t="s">
        <v>46</v>
      </c>
    </row>
    <row r="93" spans="2:11" ht="57.95">
      <c r="B93" s="5" t="s">
        <v>254</v>
      </c>
      <c r="C93" s="5" t="s">
        <v>292</v>
      </c>
      <c r="D93" s="5" t="s">
        <v>293</v>
      </c>
      <c r="E93" s="6" t="s">
        <v>294</v>
      </c>
      <c r="F93" s="23" t="s">
        <v>295</v>
      </c>
      <c r="G93" s="5" t="s">
        <v>43</v>
      </c>
      <c r="H93" s="38" t="s">
        <v>296</v>
      </c>
      <c r="I93" s="1" t="s">
        <v>297</v>
      </c>
      <c r="J93" s="50" t="s">
        <v>250</v>
      </c>
      <c r="K93" s="1"/>
    </row>
    <row r="94" spans="2:11">
      <c r="B94" s="3"/>
      <c r="C94" s="3" t="s">
        <v>28</v>
      </c>
      <c r="D94" s="3"/>
      <c r="E94" s="3"/>
      <c r="F94" s="3"/>
      <c r="G94" s="3"/>
      <c r="H94" s="3"/>
      <c r="I94" s="4"/>
      <c r="J94" s="51"/>
    </row>
    <row r="95" spans="2:11">
      <c r="B95" s="5" t="s">
        <v>28</v>
      </c>
      <c r="C95" s="5" t="s">
        <v>41</v>
      </c>
      <c r="D95" s="5" t="s">
        <v>298</v>
      </c>
      <c r="E95" s="9">
        <v>0.15</v>
      </c>
      <c r="F95" s="10">
        <v>1</v>
      </c>
      <c r="G95" s="2" t="s">
        <v>124</v>
      </c>
      <c r="H95" s="2" t="s">
        <v>299</v>
      </c>
      <c r="I95" s="1" t="s">
        <v>300</v>
      </c>
      <c r="J95" s="38"/>
    </row>
    <row r="96" spans="2:11">
      <c r="B96" s="5" t="s">
        <v>28</v>
      </c>
      <c r="C96" s="5" t="s">
        <v>41</v>
      </c>
      <c r="D96" s="5" t="s">
        <v>301</v>
      </c>
      <c r="E96" s="11">
        <v>8760</v>
      </c>
      <c r="F96" s="10">
        <v>1</v>
      </c>
      <c r="G96" s="2" t="s">
        <v>124</v>
      </c>
      <c r="H96" s="2" t="s">
        <v>302</v>
      </c>
      <c r="I96" s="1" t="s">
        <v>300</v>
      </c>
      <c r="J96" s="38"/>
    </row>
    <row r="97" spans="2:10" ht="57.95">
      <c r="B97" s="5" t="s">
        <v>28</v>
      </c>
      <c r="C97" s="5" t="s">
        <v>41</v>
      </c>
      <c r="D97" s="5" t="s">
        <v>303</v>
      </c>
      <c r="E97" s="12">
        <v>6.1127279999999997</v>
      </c>
      <c r="F97" s="10">
        <v>1</v>
      </c>
      <c r="G97" s="2" t="s">
        <v>124</v>
      </c>
      <c r="H97" s="2" t="s">
        <v>304</v>
      </c>
      <c r="I97" s="1" t="s">
        <v>300</v>
      </c>
      <c r="J97" s="38"/>
    </row>
    <row r="98" spans="2:10">
      <c r="B98" s="5" t="s">
        <v>28</v>
      </c>
      <c r="C98" s="5" t="s">
        <v>41</v>
      </c>
      <c r="D98" s="5" t="s">
        <v>305</v>
      </c>
      <c r="E98" s="13">
        <v>158.98756717224714</v>
      </c>
      <c r="F98" s="10">
        <v>1</v>
      </c>
      <c r="G98" s="2" t="s">
        <v>124</v>
      </c>
      <c r="H98" s="2" t="s">
        <v>306</v>
      </c>
      <c r="I98" s="1" t="s">
        <v>300</v>
      </c>
      <c r="J98" s="38"/>
    </row>
    <row r="99" spans="2:10">
      <c r="B99" s="5" t="s">
        <v>28</v>
      </c>
      <c r="C99" s="5" t="s">
        <v>41</v>
      </c>
      <c r="D99" s="5" t="s">
        <v>307</v>
      </c>
      <c r="E99" s="14">
        <v>3.8447836574399999E-2</v>
      </c>
      <c r="F99" s="10">
        <v>1</v>
      </c>
      <c r="G99" s="2" t="s">
        <v>124</v>
      </c>
      <c r="H99" s="2" t="s">
        <v>306</v>
      </c>
      <c r="I99" s="1" t="s">
        <v>300</v>
      </c>
      <c r="J99" s="38"/>
    </row>
    <row r="100" spans="2:10">
      <c r="B100" s="5" t="s">
        <v>28</v>
      </c>
      <c r="C100" s="5" t="s">
        <v>41</v>
      </c>
      <c r="D100" s="5" t="s">
        <v>308</v>
      </c>
      <c r="E100" s="11">
        <v>3.5999999999999999E-3</v>
      </c>
      <c r="F100" s="10">
        <v>1</v>
      </c>
      <c r="G100" s="2" t="s">
        <v>124</v>
      </c>
      <c r="H100" s="2" t="s">
        <v>306</v>
      </c>
      <c r="I100" s="1" t="s">
        <v>300</v>
      </c>
      <c r="J100" s="38"/>
    </row>
    <row r="101" spans="2:10">
      <c r="B101" s="5" t="s">
        <v>28</v>
      </c>
      <c r="C101" s="5" t="s">
        <v>41</v>
      </c>
      <c r="D101" s="5" t="s">
        <v>309</v>
      </c>
      <c r="E101" s="15">
        <v>277.77777777777777</v>
      </c>
      <c r="F101" s="10">
        <v>1</v>
      </c>
      <c r="G101" s="2" t="s">
        <v>124</v>
      </c>
      <c r="H101" s="2" t="s">
        <v>306</v>
      </c>
      <c r="I101" s="1" t="s">
        <v>300</v>
      </c>
      <c r="J101" s="38"/>
    </row>
    <row r="102" spans="2:10">
      <c r="B102" s="5" t="s">
        <v>28</v>
      </c>
      <c r="C102" s="5" t="s">
        <v>41</v>
      </c>
      <c r="D102" s="5" t="s">
        <v>110</v>
      </c>
      <c r="E102" s="11">
        <v>3.6</v>
      </c>
      <c r="F102" s="10">
        <v>1</v>
      </c>
      <c r="G102" s="2" t="s">
        <v>124</v>
      </c>
      <c r="H102" s="2" t="s">
        <v>306</v>
      </c>
      <c r="I102" s="1" t="s">
        <v>300</v>
      </c>
      <c r="J102" s="38"/>
    </row>
    <row r="103" spans="2:10">
      <c r="B103" s="5" t="s">
        <v>28</v>
      </c>
      <c r="C103" s="5" t="s">
        <v>41</v>
      </c>
      <c r="D103" s="5" t="s">
        <v>310</v>
      </c>
      <c r="E103" s="16">
        <v>0.27777777777777779</v>
      </c>
      <c r="F103" s="10">
        <v>1</v>
      </c>
      <c r="G103" s="2" t="s">
        <v>124</v>
      </c>
      <c r="H103" s="2" t="s">
        <v>306</v>
      </c>
      <c r="I103" s="1" t="s">
        <v>300</v>
      </c>
      <c r="J103" s="38"/>
    </row>
    <row r="104" spans="2:10">
      <c r="B104" s="5" t="s">
        <v>28</v>
      </c>
      <c r="C104" s="5" t="s">
        <v>41</v>
      </c>
      <c r="D104" s="5" t="s">
        <v>311</v>
      </c>
      <c r="E104" s="17">
        <v>238845.89662750001</v>
      </c>
      <c r="F104" s="10">
        <v>1</v>
      </c>
      <c r="G104" s="2" t="s">
        <v>124</v>
      </c>
      <c r="H104" s="2" t="s">
        <v>306</v>
      </c>
      <c r="I104" s="1" t="s">
        <v>300</v>
      </c>
      <c r="J104" s="38"/>
    </row>
    <row r="105" spans="2:10">
      <c r="B105" s="5" t="s">
        <v>28</v>
      </c>
      <c r="C105" s="5" t="s">
        <v>41</v>
      </c>
      <c r="D105" s="5" t="s">
        <v>312</v>
      </c>
      <c r="E105" s="11">
        <v>1.0549999999999999</v>
      </c>
      <c r="F105" s="10">
        <v>1</v>
      </c>
      <c r="G105" s="2" t="s">
        <v>124</v>
      </c>
      <c r="H105" s="2" t="s">
        <v>306</v>
      </c>
      <c r="I105" s="1" t="s">
        <v>300</v>
      </c>
      <c r="J105" s="38"/>
    </row>
    <row r="106" spans="2:10" ht="57.95">
      <c r="B106" s="5" t="s">
        <v>28</v>
      </c>
      <c r="C106" s="5" t="s">
        <v>41</v>
      </c>
      <c r="D106" s="5" t="s">
        <v>313</v>
      </c>
      <c r="E106" s="11" t="s">
        <v>314</v>
      </c>
      <c r="F106" s="10">
        <v>2</v>
      </c>
      <c r="G106" s="2" t="s">
        <v>315</v>
      </c>
      <c r="H106" s="2" t="s">
        <v>316</v>
      </c>
      <c r="I106" s="1" t="s">
        <v>300</v>
      </c>
      <c r="J106" s="38"/>
    </row>
    <row r="107" spans="2:10">
      <c r="B107" s="5" t="s">
        <v>28</v>
      </c>
      <c r="C107" s="5" t="s">
        <v>41</v>
      </c>
      <c r="D107" s="5" t="s">
        <v>317</v>
      </c>
      <c r="E107" s="11" t="s">
        <v>314</v>
      </c>
      <c r="F107" s="10">
        <v>2</v>
      </c>
      <c r="G107" s="2" t="s">
        <v>318</v>
      </c>
      <c r="H107" s="2" t="s">
        <v>306</v>
      </c>
      <c r="I107" s="1" t="s">
        <v>300</v>
      </c>
      <c r="J107" s="38"/>
    </row>
    <row r="108" spans="2:10">
      <c r="B108" s="5" t="s">
        <v>28</v>
      </c>
      <c r="C108" s="5" t="s">
        <v>41</v>
      </c>
      <c r="D108" s="5" t="s">
        <v>319</v>
      </c>
      <c r="E108" s="11" t="s">
        <v>314</v>
      </c>
      <c r="F108" s="10">
        <v>2</v>
      </c>
      <c r="G108" s="2" t="s">
        <v>320</v>
      </c>
      <c r="H108" s="2" t="s">
        <v>306</v>
      </c>
      <c r="I108" s="1" t="s">
        <v>300</v>
      </c>
      <c r="J108" s="38"/>
    </row>
    <row r="109" spans="2:10" ht="29.1">
      <c r="B109" s="5" t="s">
        <v>28</v>
      </c>
      <c r="C109" s="5" t="s">
        <v>41</v>
      </c>
      <c r="D109" s="5" t="s">
        <v>321</v>
      </c>
      <c r="E109" s="11" t="s">
        <v>314</v>
      </c>
      <c r="F109" s="10">
        <v>2</v>
      </c>
      <c r="G109" s="2" t="s">
        <v>322</v>
      </c>
      <c r="H109" s="2" t="s">
        <v>306</v>
      </c>
      <c r="I109" s="1" t="s">
        <v>300</v>
      </c>
      <c r="J109" s="38"/>
    </row>
    <row r="110" spans="2:10">
      <c r="B110" s="5" t="s">
        <v>28</v>
      </c>
      <c r="C110" s="5" t="s">
        <v>41</v>
      </c>
      <c r="D110" s="5" t="s">
        <v>323</v>
      </c>
      <c r="E110" s="11" t="s">
        <v>314</v>
      </c>
      <c r="F110" s="10">
        <v>2</v>
      </c>
      <c r="G110" s="2" t="s">
        <v>124</v>
      </c>
      <c r="H110" s="2" t="s">
        <v>306</v>
      </c>
      <c r="I110" s="1" t="s">
        <v>300</v>
      </c>
      <c r="J110" s="38"/>
    </row>
    <row r="111" spans="2:10">
      <c r="B111" s="5" t="s">
        <v>28</v>
      </c>
      <c r="C111" s="5" t="s">
        <v>41</v>
      </c>
      <c r="D111" s="5" t="s">
        <v>324</v>
      </c>
      <c r="E111" s="17">
        <v>39444.444444444445</v>
      </c>
      <c r="F111" s="10">
        <v>2</v>
      </c>
      <c r="G111" s="2" t="s">
        <v>124</v>
      </c>
      <c r="H111" s="2" t="s">
        <v>306</v>
      </c>
      <c r="I111" s="1" t="s">
        <v>300</v>
      </c>
      <c r="J111" s="38"/>
    </row>
    <row r="112" spans="2:10" ht="29.1">
      <c r="B112" s="5" t="s">
        <v>28</v>
      </c>
      <c r="C112" s="5" t="s">
        <v>41</v>
      </c>
      <c r="D112" s="5" t="s">
        <v>325</v>
      </c>
      <c r="E112" s="11">
        <v>25</v>
      </c>
      <c r="F112" s="10">
        <v>2</v>
      </c>
      <c r="G112" s="2" t="s">
        <v>124</v>
      </c>
      <c r="H112" s="2" t="s">
        <v>306</v>
      </c>
      <c r="I112" s="1" t="s">
        <v>300</v>
      </c>
      <c r="J112" s="38"/>
    </row>
    <row r="113" spans="2:10" ht="43.5">
      <c r="B113" s="5" t="s">
        <v>28</v>
      </c>
      <c r="C113" s="5" t="s">
        <v>41</v>
      </c>
      <c r="D113" s="5" t="s">
        <v>326</v>
      </c>
      <c r="E113" s="11">
        <v>298</v>
      </c>
      <c r="F113" s="10">
        <v>2</v>
      </c>
      <c r="G113" s="2" t="s">
        <v>124</v>
      </c>
      <c r="H113" s="2" t="s">
        <v>306</v>
      </c>
      <c r="I113" s="1" t="s">
        <v>300</v>
      </c>
      <c r="J113" s="38"/>
    </row>
    <row r="114" spans="2:10" ht="29.1">
      <c r="B114" s="5" t="s">
        <v>28</v>
      </c>
      <c r="C114" s="5" t="s">
        <v>41</v>
      </c>
      <c r="D114" s="5" t="s">
        <v>327</v>
      </c>
      <c r="E114" s="18">
        <v>0.58000000000000007</v>
      </c>
      <c r="F114" s="10">
        <v>2</v>
      </c>
      <c r="G114" s="2" t="s">
        <v>124</v>
      </c>
      <c r="H114" s="2" t="s">
        <v>306</v>
      </c>
      <c r="I114" s="1" t="s">
        <v>300</v>
      </c>
      <c r="J114" s="38"/>
    </row>
    <row r="115" spans="2:10" ht="43.5">
      <c r="B115" s="5" t="s">
        <v>28</v>
      </c>
      <c r="C115" s="5" t="s">
        <v>41</v>
      </c>
      <c r="D115" s="5" t="s">
        <v>328</v>
      </c>
      <c r="E115" s="11">
        <v>0.2</v>
      </c>
      <c r="F115" s="10">
        <v>2</v>
      </c>
      <c r="G115" s="2" t="s">
        <v>329</v>
      </c>
      <c r="H115" s="2" t="s">
        <v>306</v>
      </c>
      <c r="I115" s="1" t="s">
        <v>300</v>
      </c>
      <c r="J115" s="38"/>
    </row>
    <row r="116" spans="2:10" ht="29.1">
      <c r="B116" s="5" t="s">
        <v>28</v>
      </c>
      <c r="C116" s="5" t="s">
        <v>41</v>
      </c>
      <c r="D116" s="5" t="s">
        <v>330</v>
      </c>
      <c r="E116" s="11" t="s">
        <v>331</v>
      </c>
      <c r="F116" s="10">
        <v>2</v>
      </c>
      <c r="G116" s="2" t="s">
        <v>332</v>
      </c>
      <c r="H116" s="2" t="s">
        <v>306</v>
      </c>
      <c r="I116" s="1" t="s">
        <v>333</v>
      </c>
      <c r="J116" s="38"/>
    </row>
    <row r="117" spans="2:10" ht="43.5">
      <c r="B117" s="5" t="s">
        <v>28</v>
      </c>
      <c r="C117" s="5" t="s">
        <v>41</v>
      </c>
      <c r="D117" s="5" t="s">
        <v>334</v>
      </c>
      <c r="E117" s="19" t="s">
        <v>335</v>
      </c>
      <c r="F117" s="20">
        <v>2</v>
      </c>
      <c r="G117" s="19" t="s">
        <v>336</v>
      </c>
      <c r="H117" s="5" t="s">
        <v>337</v>
      </c>
      <c r="I117" s="19" t="s">
        <v>338</v>
      </c>
      <c r="J117" s="38"/>
    </row>
    <row r="118" spans="2:10" ht="43.5">
      <c r="B118" s="5" t="s">
        <v>28</v>
      </c>
      <c r="C118" s="5" t="s">
        <v>41</v>
      </c>
      <c r="D118" s="5" t="s">
        <v>339</v>
      </c>
      <c r="E118" s="19" t="s">
        <v>340</v>
      </c>
      <c r="F118" s="20">
        <v>2</v>
      </c>
      <c r="G118" s="5" t="s">
        <v>341</v>
      </c>
      <c r="H118" s="5" t="s">
        <v>342</v>
      </c>
      <c r="I118" s="19" t="s">
        <v>343</v>
      </c>
      <c r="J118" s="38"/>
    </row>
    <row r="119" spans="2:10" ht="43.5">
      <c r="B119" s="5" t="s">
        <v>28</v>
      </c>
      <c r="C119" s="5" t="s">
        <v>41</v>
      </c>
      <c r="D119" s="5" t="s">
        <v>344</v>
      </c>
      <c r="E119" s="2" t="s">
        <v>345</v>
      </c>
      <c r="F119" s="20">
        <v>2</v>
      </c>
      <c r="G119" s="5" t="s">
        <v>346</v>
      </c>
      <c r="H119" s="5" t="s">
        <v>347</v>
      </c>
      <c r="I119" s="5" t="s">
        <v>348</v>
      </c>
      <c r="J119" s="38"/>
    </row>
    <row r="120" spans="2:10" ht="43.5">
      <c r="B120" s="5" t="s">
        <v>28</v>
      </c>
      <c r="C120" s="5" t="s">
        <v>41</v>
      </c>
      <c r="D120" s="5" t="s">
        <v>349</v>
      </c>
      <c r="E120" s="5" t="s">
        <v>350</v>
      </c>
      <c r="F120" s="20">
        <v>3</v>
      </c>
      <c r="G120" s="5" t="s">
        <v>351</v>
      </c>
      <c r="H120" s="5" t="s">
        <v>352</v>
      </c>
      <c r="I120" s="5" t="s">
        <v>353</v>
      </c>
      <c r="J120" s="38"/>
    </row>
    <row r="121" spans="2:10" ht="57.95">
      <c r="B121" s="5" t="s">
        <v>28</v>
      </c>
      <c r="C121" s="5" t="s">
        <v>41</v>
      </c>
      <c r="D121" s="5" t="s">
        <v>354</v>
      </c>
      <c r="E121" s="5" t="s">
        <v>355</v>
      </c>
      <c r="F121" s="20">
        <v>3</v>
      </c>
      <c r="G121" s="5" t="s">
        <v>356</v>
      </c>
      <c r="H121" s="5" t="s">
        <v>357</v>
      </c>
      <c r="I121" s="5" t="s">
        <v>358</v>
      </c>
      <c r="J121" s="38"/>
    </row>
    <row r="122" spans="2:10" ht="43.5">
      <c r="B122" s="5" t="s">
        <v>28</v>
      </c>
      <c r="C122" s="5" t="s">
        <v>41</v>
      </c>
      <c r="D122" s="5" t="s">
        <v>359</v>
      </c>
      <c r="E122" s="6" t="s">
        <v>360</v>
      </c>
      <c r="F122" s="20">
        <v>2</v>
      </c>
      <c r="G122" s="5" t="s">
        <v>361</v>
      </c>
      <c r="H122" s="5" t="s">
        <v>362</v>
      </c>
      <c r="I122" s="5" t="s">
        <v>358</v>
      </c>
      <c r="J122" s="38"/>
    </row>
    <row r="123" spans="2:10" ht="72.599999999999994">
      <c r="B123" s="5" t="s">
        <v>28</v>
      </c>
      <c r="C123" s="5" t="s">
        <v>41</v>
      </c>
      <c r="D123" s="5" t="s">
        <v>363</v>
      </c>
      <c r="E123" s="5" t="s">
        <v>364</v>
      </c>
      <c r="F123" s="20">
        <v>3</v>
      </c>
      <c r="G123" s="5" t="s">
        <v>365</v>
      </c>
      <c r="H123" s="5" t="s">
        <v>357</v>
      </c>
      <c r="I123" s="5" t="s">
        <v>358</v>
      </c>
      <c r="J123" s="38"/>
    </row>
    <row r="124" spans="2:10" ht="43.5">
      <c r="B124" s="5" t="s">
        <v>28</v>
      </c>
      <c r="C124" s="5" t="s">
        <v>41</v>
      </c>
      <c r="D124" s="5" t="s">
        <v>366</v>
      </c>
      <c r="E124" s="5" t="s">
        <v>367</v>
      </c>
      <c r="F124" s="20">
        <v>2</v>
      </c>
      <c r="G124" s="5" t="s">
        <v>124</v>
      </c>
      <c r="H124" s="5" t="s">
        <v>368</v>
      </c>
      <c r="I124" s="5" t="s">
        <v>358</v>
      </c>
      <c r="J124" s="38"/>
    </row>
    <row r="125" spans="2:10" ht="43.5">
      <c r="B125" s="5" t="s">
        <v>28</v>
      </c>
      <c r="C125" s="5" t="s">
        <v>41</v>
      </c>
      <c r="D125" s="5" t="s">
        <v>369</v>
      </c>
      <c r="E125" s="5" t="s">
        <v>370</v>
      </c>
      <c r="F125" s="20">
        <v>3</v>
      </c>
      <c r="G125" s="5" t="s">
        <v>124</v>
      </c>
      <c r="H125" s="5" t="s">
        <v>357</v>
      </c>
      <c r="I125" s="5" t="s">
        <v>358</v>
      </c>
      <c r="J125" s="38"/>
    </row>
    <row r="126" spans="2:10" ht="101.45">
      <c r="B126" s="5" t="s">
        <v>28</v>
      </c>
      <c r="C126" s="5" t="s">
        <v>371</v>
      </c>
      <c r="D126" s="5" t="s">
        <v>372</v>
      </c>
      <c r="E126" s="5" t="s">
        <v>373</v>
      </c>
      <c r="F126" s="20">
        <v>3</v>
      </c>
      <c r="G126" s="5" t="s">
        <v>374</v>
      </c>
      <c r="H126" s="5" t="s">
        <v>375</v>
      </c>
      <c r="I126" s="5" t="s">
        <v>376</v>
      </c>
      <c r="J126" s="38"/>
    </row>
    <row r="127" spans="2:10" ht="29.1">
      <c r="B127" s="5" t="s">
        <v>28</v>
      </c>
      <c r="C127" s="5" t="s">
        <v>371</v>
      </c>
      <c r="D127" s="5" t="s">
        <v>377</v>
      </c>
      <c r="E127" s="19" t="s">
        <v>378</v>
      </c>
      <c r="F127" s="1">
        <v>2</v>
      </c>
      <c r="G127" s="5" t="s">
        <v>374</v>
      </c>
      <c r="H127" s="5" t="s">
        <v>379</v>
      </c>
      <c r="I127" s="2" t="s">
        <v>380</v>
      </c>
      <c r="J127" s="38"/>
    </row>
    <row r="128" spans="2:10" ht="29.1">
      <c r="B128" s="5" t="s">
        <v>28</v>
      </c>
      <c r="C128" s="5" t="s">
        <v>371</v>
      </c>
      <c r="D128" s="5" t="s">
        <v>377</v>
      </c>
      <c r="E128" s="19" t="s">
        <v>381</v>
      </c>
      <c r="F128" s="1">
        <v>1</v>
      </c>
      <c r="G128" s="5" t="s">
        <v>382</v>
      </c>
      <c r="H128" s="5" t="s">
        <v>383</v>
      </c>
      <c r="I128" s="2" t="s">
        <v>384</v>
      </c>
      <c r="J128" s="38"/>
    </row>
    <row r="129" spans="2:10" ht="29.1">
      <c r="B129" s="5" t="s">
        <v>28</v>
      </c>
      <c r="C129" s="5" t="s">
        <v>371</v>
      </c>
      <c r="D129" s="5" t="s">
        <v>377</v>
      </c>
      <c r="E129" s="19" t="s">
        <v>385</v>
      </c>
      <c r="F129" s="1">
        <v>1</v>
      </c>
      <c r="G129" s="5" t="s">
        <v>374</v>
      </c>
      <c r="H129" s="5" t="s">
        <v>383</v>
      </c>
      <c r="I129" s="2" t="s">
        <v>386</v>
      </c>
      <c r="J129" s="38"/>
    </row>
    <row r="130" spans="2:10" ht="29.1">
      <c r="B130" s="5" t="s">
        <v>28</v>
      </c>
      <c r="C130" s="5" t="s">
        <v>371</v>
      </c>
      <c r="D130" s="5" t="s">
        <v>387</v>
      </c>
      <c r="E130" s="5" t="s">
        <v>388</v>
      </c>
      <c r="F130" s="20">
        <v>1</v>
      </c>
      <c r="G130" s="5" t="s">
        <v>389</v>
      </c>
      <c r="H130" s="5" t="s">
        <v>390</v>
      </c>
      <c r="I130" s="5" t="s">
        <v>391</v>
      </c>
      <c r="J130" s="38"/>
    </row>
    <row r="131" spans="2:10" ht="43.5">
      <c r="B131" s="5" t="s">
        <v>28</v>
      </c>
      <c r="C131" s="5" t="s">
        <v>371</v>
      </c>
      <c r="D131" s="5" t="s">
        <v>392</v>
      </c>
      <c r="E131" s="5" t="s">
        <v>393</v>
      </c>
      <c r="F131" s="20">
        <v>3</v>
      </c>
      <c r="G131" s="5" t="s">
        <v>394</v>
      </c>
      <c r="H131" s="5" t="s">
        <v>395</v>
      </c>
      <c r="I131" s="5" t="s">
        <v>396</v>
      </c>
      <c r="J131" s="38"/>
    </row>
    <row r="132" spans="2:10" ht="29.1">
      <c r="B132" s="5" t="s">
        <v>28</v>
      </c>
      <c r="C132" s="5" t="s">
        <v>165</v>
      </c>
      <c r="D132" s="5" t="s">
        <v>397</v>
      </c>
      <c r="E132" s="5" t="s">
        <v>398</v>
      </c>
      <c r="F132" s="20">
        <v>3</v>
      </c>
      <c r="G132" s="5" t="s">
        <v>374</v>
      </c>
      <c r="H132" s="5" t="s">
        <v>399</v>
      </c>
      <c r="I132" s="5" t="s">
        <v>400</v>
      </c>
      <c r="J132" s="38"/>
    </row>
    <row r="133" spans="2:10" ht="29.1">
      <c r="B133" s="5" t="s">
        <v>28</v>
      </c>
      <c r="C133" s="5" t="s">
        <v>165</v>
      </c>
      <c r="D133" s="5" t="s">
        <v>401</v>
      </c>
      <c r="E133" s="5" t="s">
        <v>402</v>
      </c>
      <c r="F133" s="20">
        <v>3</v>
      </c>
      <c r="G133" s="21" t="s">
        <v>403</v>
      </c>
      <c r="H133" s="5" t="s">
        <v>404</v>
      </c>
      <c r="I133" s="5" t="s">
        <v>405</v>
      </c>
      <c r="J133" s="38"/>
    </row>
    <row r="134" spans="2:10" ht="57.95">
      <c r="B134" s="5" t="s">
        <v>28</v>
      </c>
      <c r="C134" s="5" t="s">
        <v>165</v>
      </c>
      <c r="D134" s="5" t="s">
        <v>406</v>
      </c>
      <c r="E134" s="5" t="s">
        <v>407</v>
      </c>
      <c r="F134" s="20">
        <v>3</v>
      </c>
      <c r="G134" s="5" t="s">
        <v>408</v>
      </c>
      <c r="H134" s="5" t="s">
        <v>409</v>
      </c>
      <c r="I134" s="5" t="s">
        <v>410</v>
      </c>
      <c r="J134" s="38"/>
    </row>
    <row r="135" spans="2:10" ht="72.599999999999994">
      <c r="B135" s="5" t="s">
        <v>28</v>
      </c>
      <c r="C135" s="5" t="s">
        <v>165</v>
      </c>
      <c r="D135" s="5" t="s">
        <v>411</v>
      </c>
      <c r="E135" s="5" t="s">
        <v>412</v>
      </c>
      <c r="F135" s="20">
        <v>3</v>
      </c>
      <c r="G135" s="5" t="s">
        <v>374</v>
      </c>
      <c r="H135" s="5" t="s">
        <v>413</v>
      </c>
      <c r="I135" s="5" t="s">
        <v>414</v>
      </c>
      <c r="J135" s="38"/>
    </row>
    <row r="136" spans="2:10" ht="43.5">
      <c r="B136" s="5" t="s">
        <v>28</v>
      </c>
      <c r="C136" s="5" t="s">
        <v>165</v>
      </c>
      <c r="D136" s="5" t="s">
        <v>415</v>
      </c>
      <c r="E136" s="5" t="s">
        <v>416</v>
      </c>
      <c r="F136" s="20">
        <v>2</v>
      </c>
      <c r="G136" s="5" t="s">
        <v>417</v>
      </c>
      <c r="H136" s="5"/>
      <c r="I136" s="5" t="s">
        <v>418</v>
      </c>
      <c r="J136" s="38"/>
    </row>
    <row r="137" spans="2:10" ht="57.95">
      <c r="B137" s="5" t="s">
        <v>28</v>
      </c>
      <c r="C137" s="5" t="s">
        <v>165</v>
      </c>
      <c r="D137" s="5" t="s">
        <v>419</v>
      </c>
      <c r="E137" s="5" t="s">
        <v>420</v>
      </c>
      <c r="F137" s="20">
        <v>3</v>
      </c>
      <c r="G137" s="5" t="s">
        <v>421</v>
      </c>
      <c r="H137" s="5"/>
      <c r="I137" s="5" t="s">
        <v>422</v>
      </c>
      <c r="J137" s="38"/>
    </row>
    <row r="138" spans="2:10" ht="29.1">
      <c r="B138" s="5" t="s">
        <v>28</v>
      </c>
      <c r="C138" s="5" t="s">
        <v>97</v>
      </c>
      <c r="D138" s="5" t="s">
        <v>423</v>
      </c>
      <c r="E138" s="5" t="s">
        <v>424</v>
      </c>
      <c r="F138" s="20">
        <v>2</v>
      </c>
      <c r="G138" s="5" t="s">
        <v>425</v>
      </c>
      <c r="H138" s="5"/>
      <c r="I138" s="5" t="s">
        <v>426</v>
      </c>
      <c r="J138" s="38"/>
    </row>
    <row r="139" spans="2:10" ht="57.95">
      <c r="B139" s="5" t="s">
        <v>28</v>
      </c>
      <c r="C139" s="5" t="s">
        <v>97</v>
      </c>
      <c r="D139" s="5" t="s">
        <v>427</v>
      </c>
      <c r="E139" s="5" t="s">
        <v>424</v>
      </c>
      <c r="F139" s="20">
        <v>2</v>
      </c>
      <c r="G139" s="5" t="s">
        <v>428</v>
      </c>
      <c r="H139" s="5"/>
      <c r="I139" s="5" t="s">
        <v>429</v>
      </c>
      <c r="J139" s="38"/>
    </row>
    <row r="140" spans="2:10" ht="72.599999999999994">
      <c r="B140" s="5" t="s">
        <v>28</v>
      </c>
      <c r="C140" s="5" t="s">
        <v>97</v>
      </c>
      <c r="D140" s="5" t="s">
        <v>430</v>
      </c>
      <c r="E140" s="5" t="s">
        <v>431</v>
      </c>
      <c r="F140" s="20">
        <v>3</v>
      </c>
      <c r="G140" s="5" t="s">
        <v>432</v>
      </c>
      <c r="H140" s="5"/>
      <c r="I140" s="5" t="s">
        <v>433</v>
      </c>
      <c r="J140" s="38"/>
    </row>
    <row r="141" spans="2:10" ht="101.45">
      <c r="B141" s="5" t="s">
        <v>28</v>
      </c>
      <c r="C141" s="5" t="s">
        <v>238</v>
      </c>
      <c r="D141" s="5" t="s">
        <v>434</v>
      </c>
      <c r="E141" s="5" t="s">
        <v>435</v>
      </c>
      <c r="F141" s="20">
        <v>3</v>
      </c>
      <c r="G141" s="5" t="s">
        <v>436</v>
      </c>
      <c r="H141" s="5"/>
      <c r="I141" s="5" t="s">
        <v>437</v>
      </c>
      <c r="J141" s="38"/>
    </row>
    <row r="142" spans="2:10" ht="43.5">
      <c r="B142" s="5" t="s">
        <v>28</v>
      </c>
      <c r="C142" s="5" t="s">
        <v>238</v>
      </c>
      <c r="D142" s="5" t="s">
        <v>438</v>
      </c>
      <c r="E142" s="5" t="s">
        <v>439</v>
      </c>
      <c r="F142" s="20">
        <v>2</v>
      </c>
      <c r="G142" s="5" t="s">
        <v>440</v>
      </c>
      <c r="H142" s="5"/>
      <c r="I142" s="1" t="s">
        <v>243</v>
      </c>
      <c r="J142" s="50"/>
    </row>
    <row r="143" spans="2:10" ht="29.1">
      <c r="B143" s="5" t="s">
        <v>28</v>
      </c>
      <c r="C143" s="5" t="s">
        <v>238</v>
      </c>
      <c r="D143" s="5" t="s">
        <v>441</v>
      </c>
      <c r="E143" s="5" t="s">
        <v>442</v>
      </c>
      <c r="F143" s="20">
        <v>2</v>
      </c>
      <c r="G143" s="5" t="s">
        <v>374</v>
      </c>
      <c r="H143" s="5"/>
      <c r="I143" s="5" t="s">
        <v>443</v>
      </c>
      <c r="J143" s="38"/>
    </row>
    <row r="144" spans="2:10" ht="57.95">
      <c r="B144" s="5" t="s">
        <v>28</v>
      </c>
      <c r="C144" s="5" t="s">
        <v>238</v>
      </c>
      <c r="D144" s="5" t="s">
        <v>444</v>
      </c>
      <c r="E144" s="5">
        <v>0.13</v>
      </c>
      <c r="F144" s="20">
        <v>2</v>
      </c>
      <c r="G144" s="5" t="s">
        <v>445</v>
      </c>
      <c r="H144" s="5" t="s">
        <v>446</v>
      </c>
      <c r="I144" s="38" t="s">
        <v>447</v>
      </c>
      <c r="J144" s="38"/>
    </row>
    <row r="145" spans="2:10" ht="29.1">
      <c r="B145" s="5" t="s">
        <v>28</v>
      </c>
      <c r="C145" s="5" t="s">
        <v>238</v>
      </c>
      <c r="D145" s="5" t="s">
        <v>448</v>
      </c>
      <c r="E145" s="5">
        <v>280</v>
      </c>
      <c r="F145" s="1">
        <v>2</v>
      </c>
      <c r="G145" s="5" t="s">
        <v>374</v>
      </c>
      <c r="H145" s="5"/>
      <c r="I145" s="5" t="s">
        <v>449</v>
      </c>
      <c r="J145" s="38"/>
    </row>
    <row r="146" spans="2:10" ht="43.5">
      <c r="B146" s="5" t="s">
        <v>28</v>
      </c>
      <c r="C146" s="5" t="s">
        <v>238</v>
      </c>
      <c r="D146" s="5" t="s">
        <v>450</v>
      </c>
      <c r="E146" s="5" t="s">
        <v>451</v>
      </c>
      <c r="F146" s="1">
        <v>2</v>
      </c>
      <c r="G146" s="5" t="s">
        <v>452</v>
      </c>
      <c r="H146" s="5" t="s">
        <v>453</v>
      </c>
      <c r="I146" s="1"/>
      <c r="J146" s="38"/>
    </row>
    <row r="147" spans="2:10" ht="29.1">
      <c r="B147" s="5" t="s">
        <v>28</v>
      </c>
      <c r="C147" s="5" t="s">
        <v>238</v>
      </c>
      <c r="D147" s="5" t="s">
        <v>454</v>
      </c>
      <c r="E147" s="5" t="s">
        <v>455</v>
      </c>
      <c r="F147" s="20">
        <v>2</v>
      </c>
      <c r="G147" s="5" t="s">
        <v>452</v>
      </c>
      <c r="H147" s="5"/>
      <c r="I147" s="5" t="s">
        <v>456</v>
      </c>
      <c r="J147" s="38"/>
    </row>
    <row r="148" spans="2:10" ht="87">
      <c r="B148" s="5" t="s">
        <v>28</v>
      </c>
      <c r="C148" s="5" t="s">
        <v>238</v>
      </c>
      <c r="D148" s="5" t="s">
        <v>457</v>
      </c>
      <c r="E148" s="5" t="s">
        <v>458</v>
      </c>
      <c r="F148" s="20">
        <v>2</v>
      </c>
      <c r="G148" s="5" t="s">
        <v>459</v>
      </c>
      <c r="H148" s="5"/>
      <c r="I148" s="5" t="s">
        <v>460</v>
      </c>
      <c r="J148" s="38"/>
    </row>
    <row r="149" spans="2:10" ht="29.1">
      <c r="B149" s="5" t="s">
        <v>28</v>
      </c>
      <c r="C149" s="5" t="s">
        <v>238</v>
      </c>
      <c r="D149" s="5" t="s">
        <v>461</v>
      </c>
      <c r="E149" s="5" t="s">
        <v>462</v>
      </c>
      <c r="F149" s="20">
        <v>2</v>
      </c>
      <c r="G149" s="5" t="s">
        <v>463</v>
      </c>
      <c r="H149" s="5"/>
      <c r="I149" s="5" t="s">
        <v>464</v>
      </c>
      <c r="J149" s="38"/>
    </row>
    <row r="150" spans="2:10" ht="116.1">
      <c r="B150" s="5" t="s">
        <v>28</v>
      </c>
      <c r="C150" s="5" t="s">
        <v>238</v>
      </c>
      <c r="D150" s="5" t="s">
        <v>465</v>
      </c>
      <c r="E150" s="5" t="s">
        <v>466</v>
      </c>
      <c r="F150" s="20">
        <v>3</v>
      </c>
      <c r="G150" s="5" t="s">
        <v>467</v>
      </c>
      <c r="H150" s="5"/>
      <c r="I150" s="5" t="s">
        <v>468</v>
      </c>
      <c r="J150" s="38"/>
    </row>
    <row r="151" spans="2:10" ht="72.599999999999994">
      <c r="B151" s="5" t="s">
        <v>28</v>
      </c>
      <c r="C151" s="5" t="s">
        <v>238</v>
      </c>
      <c r="D151" s="5" t="s">
        <v>469</v>
      </c>
      <c r="E151" s="5" t="s">
        <v>470</v>
      </c>
      <c r="F151" s="20">
        <v>2</v>
      </c>
      <c r="G151" s="5" t="s">
        <v>471</v>
      </c>
      <c r="H151" s="5"/>
      <c r="I151" s="5" t="s">
        <v>472</v>
      </c>
      <c r="J151" s="38"/>
    </row>
    <row r="152" spans="2:10" ht="29.1">
      <c r="B152" s="5" t="s">
        <v>28</v>
      </c>
      <c r="C152" s="5" t="s">
        <v>238</v>
      </c>
      <c r="D152" s="5" t="s">
        <v>293</v>
      </c>
      <c r="E152" s="5" t="s">
        <v>473</v>
      </c>
      <c r="F152" s="20">
        <v>3</v>
      </c>
      <c r="G152" s="5" t="s">
        <v>474</v>
      </c>
      <c r="H152" s="5"/>
      <c r="I152" s="5" t="s">
        <v>475</v>
      </c>
      <c r="J152" s="38"/>
    </row>
    <row r="153" spans="2:10">
      <c r="B153" s="5" t="s">
        <v>28</v>
      </c>
      <c r="C153" s="5" t="s">
        <v>238</v>
      </c>
      <c r="D153" s="5" t="s">
        <v>476</v>
      </c>
      <c r="E153" s="5" t="s">
        <v>477</v>
      </c>
      <c r="F153" s="20">
        <v>2</v>
      </c>
      <c r="G153" s="5" t="s">
        <v>374</v>
      </c>
      <c r="H153" s="5"/>
      <c r="I153" s="5" t="s">
        <v>478</v>
      </c>
      <c r="J153" s="38"/>
    </row>
    <row r="154" spans="2:10" ht="29.1">
      <c r="B154" s="5" t="s">
        <v>28</v>
      </c>
      <c r="C154" s="5" t="s">
        <v>238</v>
      </c>
      <c r="D154" s="5" t="s">
        <v>479</v>
      </c>
      <c r="E154" s="5" t="s">
        <v>480</v>
      </c>
      <c r="F154" s="20">
        <v>2</v>
      </c>
      <c r="G154" s="5" t="s">
        <v>481</v>
      </c>
      <c r="H154" s="5"/>
      <c r="I154" s="5" t="s">
        <v>482</v>
      </c>
      <c r="J154" s="38"/>
    </row>
    <row r="155" spans="2:10" ht="130.5">
      <c r="B155" s="5" t="s">
        <v>28</v>
      </c>
      <c r="C155" s="5" t="s">
        <v>238</v>
      </c>
      <c r="D155" s="5" t="s">
        <v>483</v>
      </c>
      <c r="E155" s="5" t="s">
        <v>484</v>
      </c>
      <c r="F155" s="20">
        <v>3</v>
      </c>
      <c r="G155" s="5" t="s">
        <v>485</v>
      </c>
      <c r="H155" s="5"/>
      <c r="I155" s="5" t="s">
        <v>486</v>
      </c>
      <c r="J155" s="38"/>
    </row>
    <row r="156" spans="2:10" ht="101.45">
      <c r="B156" s="5" t="s">
        <v>28</v>
      </c>
      <c r="C156" s="5" t="s">
        <v>213</v>
      </c>
      <c r="D156" s="5" t="s">
        <v>487</v>
      </c>
      <c r="E156" s="5">
        <v>36</v>
      </c>
      <c r="F156" s="20">
        <v>3</v>
      </c>
      <c r="G156" s="5" t="s">
        <v>488</v>
      </c>
      <c r="H156" s="5"/>
      <c r="I156" s="1" t="s">
        <v>489</v>
      </c>
      <c r="J156" s="48" t="s">
        <v>490</v>
      </c>
    </row>
    <row r="157" spans="2:10">
      <c r="B157" s="3"/>
      <c r="C157" s="3" t="s">
        <v>251</v>
      </c>
      <c r="D157" s="3" t="s">
        <v>35</v>
      </c>
      <c r="E157" s="3" t="s">
        <v>252</v>
      </c>
      <c r="F157" s="3" t="s">
        <v>491</v>
      </c>
      <c r="G157" s="3" t="s">
        <v>492</v>
      </c>
      <c r="H157" s="3"/>
      <c r="I157" s="4"/>
      <c r="J157" s="3"/>
    </row>
    <row r="158" spans="2:10" ht="43.5">
      <c r="B158" s="5" t="s">
        <v>493</v>
      </c>
      <c r="C158" s="5" t="s">
        <v>371</v>
      </c>
      <c r="D158" s="5" t="s">
        <v>494</v>
      </c>
      <c r="E158" s="24"/>
      <c r="F158" s="6"/>
      <c r="G158" s="5"/>
      <c r="H158" s="5" t="s">
        <v>495</v>
      </c>
      <c r="I158" s="1" t="s">
        <v>496</v>
      </c>
      <c r="J158" s="1"/>
    </row>
    <row r="159" spans="2:10" ht="72.599999999999994">
      <c r="B159" s="5" t="s">
        <v>493</v>
      </c>
      <c r="C159" s="5" t="s">
        <v>292</v>
      </c>
      <c r="D159" s="5" t="s">
        <v>434</v>
      </c>
      <c r="E159" s="5"/>
      <c r="F159" s="5"/>
      <c r="G159" s="5"/>
      <c r="H159" s="5" t="s">
        <v>497</v>
      </c>
      <c r="I159" s="1" t="s">
        <v>498</v>
      </c>
      <c r="J159" s="1"/>
    </row>
    <row r="160" spans="2:10" ht="72.599999999999994">
      <c r="B160" s="5" t="s">
        <v>493</v>
      </c>
      <c r="C160" s="5" t="s">
        <v>97</v>
      </c>
      <c r="D160" s="5" t="s">
        <v>499</v>
      </c>
      <c r="E160" s="5"/>
      <c r="F160" s="5"/>
      <c r="G160" s="5"/>
      <c r="H160" s="5" t="s">
        <v>500</v>
      </c>
      <c r="I160" s="1" t="s">
        <v>501</v>
      </c>
      <c r="J160" s="1"/>
    </row>
    <row r="165" spans="1:10">
      <c r="A165" s="29">
        <v>0</v>
      </c>
      <c r="B165" s="30" t="s">
        <v>7</v>
      </c>
      <c r="C165" s="29">
        <v>0</v>
      </c>
      <c r="D165" s="29">
        <v>0</v>
      </c>
      <c r="E165" s="29">
        <v>0</v>
      </c>
      <c r="F165" s="29">
        <v>0</v>
      </c>
      <c r="G165" s="29">
        <v>0</v>
      </c>
      <c r="H165" s="29">
        <v>0</v>
      </c>
      <c r="I165" s="29">
        <v>0</v>
      </c>
      <c r="J165" s="29">
        <v>0</v>
      </c>
    </row>
  </sheetData>
  <conditionalFormatting sqref="F95:F156 F71:F72">
    <cfRule type="colorScale" priority="22">
      <colorScale>
        <cfvo type="min"/>
        <cfvo type="percentile" val="50"/>
        <cfvo type="max"/>
        <color rgb="FF63BE7B"/>
        <color rgb="FFFFEB84"/>
        <color rgb="FFF8696B"/>
      </colorScale>
    </cfRule>
  </conditionalFormatting>
  <conditionalFormatting sqref="J7:J64">
    <cfRule type="cellIs" dxfId="15" priority="5" operator="equal">
      <formula>"Y"</formula>
    </cfRule>
  </conditionalFormatting>
  <conditionalFormatting sqref="J66">
    <cfRule type="cellIs" dxfId="14" priority="4" operator="equal">
      <formula>"Y"</formula>
    </cfRule>
  </conditionalFormatting>
  <conditionalFormatting sqref="J68">
    <cfRule type="cellIs" dxfId="13" priority="2" operator="equal">
      <formula>"Y"</formula>
    </cfRule>
  </conditionalFormatting>
  <conditionalFormatting sqref="J91">
    <cfRule type="cellIs" dxfId="12" priority="1" operator="equal">
      <formula>"Y"</formula>
    </cfRule>
  </conditionalFormatting>
  <conditionalFormatting sqref="J156:J160">
    <cfRule type="cellIs" dxfId="11" priority="3" operator="equal">
      <formula>"Y"</formula>
    </cfRule>
  </conditionalFormatting>
  <hyperlinks>
    <hyperlink ref="G133" r:id="rId1" xr:uid="{63686C48-24C7-471D-B61F-33996DE0D96B}"/>
    <hyperlink ref="G50" r:id="rId2" xr:uid="{05FF1614-0A1E-4750-96B1-084000BC0DE1}"/>
    <hyperlink ref="H71" r:id="rId3" location="edgs-2024" xr:uid="{BE1FB303-137E-4484-92DD-568E0E3C19C4}"/>
  </hyperlinks>
  <pageMargins left="0.7" right="0.7" top="0.75" bottom="0.75" header="0.3" footer="0.3"/>
  <legacy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1 6 " ? > < D a t a M a s h u p   x m l n s = " h t t p : / / s c h e m a s . m i c r o s o f t . c o m / D a t a M a s h u p " > A A A A A B Q D A A B Q S w M E F A A C A A g A U 4 O F W x A q 4 2 e k A A A A 9 g A A A B I A H A B D b 2 5 m a W c v U G F j a 2 F n Z S 5 4 b W w g o h g A K K A U A A A A A A A A A A A A A A A A A A A A A A A A A A A A h Y + x D o I w F E V / h X S n L d W B k E c Z X M W Y m B j j 1 m C F R n g Y W i z / 5 u A n + Q t i F H V z v O e e 4 d 7 7 9 Q b Z 0 N T B R X f W t J i S i H I S a C z a g 8 E y J b 0 7 h j H J J K x V c V K l D k Y Z b T L Y Q 0 o q 5 8 4 J Y 9 5 7 6 m e 0 7 U o m O I / Y L l 9 u i k o 3 i n x k 8 1 8 O D V q n s N B E w v Y 1 R g o a z W M q + L g J 2 A Q h N / g V x N g 9 2 x 8 I i 7 5 2 f a e l x n C 1 B z Z F Y O 8 P 8 g F Q S w M E F A A C A A g A U 4 O F 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O D h V s o i k e 4 D g A A A B E A A A A T A B w A R m 9 y b X V s Y X M v U 2 V j d G l v b j E u b S C i G A A o o B Q A A A A A A A A A A A A A A A A A A A A A A A A A A A A r T k 0 u y c z P U w i G 0 I b W A F B L A Q I t A B Q A A g A I A F O D h V s Q K u N n p A A A A P Y A A A A S A A A A A A A A A A A A A A A A A A A A A A B D b 2 5 m a W c v U G F j a 2 F n Z S 5 4 b W x Q S w E C L Q A U A A I A C A B T g 4 V b D 8 r p q 6 Q A A A D p A A A A E w A A A A A A A A A A A A A A A A D w A A A A W 0 N v b n R l b n R f V H l w Z X N d L n h t b F B L A Q I t A B Q A A g A I A F O D h V 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u a 6 7 0 3 V X M Q b 2 x U 7 a b j I p 9 A A A A A A I A A A A A A A N m A A D A A A A A E A A A A A B A o r r 0 F J f H h + C K 6 v g v d Y 8 A A A A A B I A A A K A A A A A Q A A A A z l z A 7 R w v 5 d f O 0 3 + E C r K X H 1 A A A A C Y 4 r l S A Z O 7 s i W r t 8 H J p g 9 + G a m s z K w A z d r I 4 T a E D D k + M 5 2 c F 2 J x 3 O R d R z 8 n b r 6 Q r y d q b s J D h j L N 6 v N 9 d + c f o F s H K P N W h k i S A R M o g 4 C u 2 8 j D 9 h Q A A A D o h a E z L y 5 G + 3 9 W a N l 4 o c d N R x E r L Q = = < / D a t a M a s h u p > 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TaxCatchAll xmlns="58a6f171-52cb-4404-b47d-af1c8daf8fd1" xsi:nil="true"/>
    <_dlc_DocId xmlns="58a6f171-52cb-4404-b47d-af1c8daf8fd1">ECM-1122293896-130687</_dlc_DocId>
    <_dlc_DocIdUrl xmlns="58a6f171-52cb-4404-b47d-af1c8daf8fd1">
      <Url>https://ministryforenvironment.sharepoint.com/sites/ECM-ER-Comms/_layouts/15/DocIdRedir.aspx?ID=ECM-1122293896-130687</Url>
      <Description>ECM-1122293896-130687</Description>
    </_dlc_DocIdUrl>
    <MTS_x0020_ID xmlns="4a94300e-a927-4b92-9d3a-682523035cb6" xsi:nil="true"/>
    <Sender xmlns="4a94300e-a927-4b92-9d3a-682523035cb6" xsi:nil="true"/>
    <Class xmlns="4a94300e-a927-4b92-9d3a-682523035cb6" xsi:nil="true"/>
    <Document_x0020_Type xmlns="4a94300e-a927-4b92-9d3a-682523035cb6" xsi:nil="true"/>
    <Receiver_x0020_Date xmlns="4a94300e-a927-4b92-9d3a-682523035cb6" xsi:nil="true"/>
    <Legacy_x0020_Version xmlns="4a94300e-a927-4b92-9d3a-682523035cb6" xsi:nil="true"/>
    <lcf76f155ced4ddcb4097134ff3c332f xmlns="4a94300e-a927-4b92-9d3a-682523035cb6">
      <Terms xmlns="http://schemas.microsoft.com/office/infopath/2007/PartnerControls"/>
    </lcf76f155ced4ddcb4097134ff3c332f>
    <Status xmlns="4a94300e-a927-4b92-9d3a-682523035cb6" xsi:nil="true"/>
    <Year xmlns="4a94300e-a927-4b92-9d3a-682523035cb6" xsi:nil="true"/>
    <Sender_x0020_Date xmlns="4a94300e-a927-4b92-9d3a-682523035cb6" xsi:nil="true"/>
    <Carbon_x0020_Copy xmlns="4a94300e-a927-4b92-9d3a-682523035cb6" xsi:nil="true"/>
    <Receiver xmlns="4a94300e-a927-4b92-9d3a-682523035cb6" xsi:nil="true"/>
    <MTS_x0020_Type xmlns="4a94300e-a927-4b92-9d3a-682523035cb6" xsi:nil="true"/>
    <Library xmlns="4a94300e-a927-4b92-9d3a-682523035cb6" xsi:nil="true"/>
    <Author0 xmlns="4a94300e-a927-4b92-9d3a-682523035cb6" xsi:nil="true"/>
    <Email_x0020_Table xmlns="4a94300e-a927-4b92-9d3a-682523035cb6" xsi:nil="true"/>
    <Other_x0020_Details xmlns="4a94300e-a927-4b92-9d3a-682523035cb6" xsi:nil="true"/>
    <Legacy_x0020_DocID xmlns="4a94300e-a927-4b92-9d3a-682523035cb6" xsi:nil="true"/>
    <From xmlns="4a94300e-a927-4b92-9d3a-682523035cb6" xsi:nil="true"/>
    <Other_x0020_Details_2 xmlns="4a94300e-a927-4b92-9d3a-682523035cb6" xsi:nil="true"/>
    <Sent_x002f_Received xmlns="4a94300e-a927-4b92-9d3a-682523035cb6" xsi:nil="true"/>
    <Other_x0020_Details_3 xmlns="4a94300e-a927-4b92-9d3a-682523035cb6" xsi:nil="true"/>
    <To xmlns="4a94300e-a927-4b92-9d3a-682523035cb6"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A5FB0BEBF7DE54D9F252D8A06C053F7" ma:contentTypeVersion="46" ma:contentTypeDescription="Create a new document." ma:contentTypeScope="" ma:versionID="2435a442e96156ddc644d0be26c76204">
  <xsd:schema xmlns:xsd="http://www.w3.org/2001/XMLSchema" xmlns:xs="http://www.w3.org/2001/XMLSchema" xmlns:p="http://schemas.microsoft.com/office/2006/metadata/properties" xmlns:ns1="http://schemas.microsoft.com/sharepoint/v3" xmlns:ns2="58a6f171-52cb-4404-b47d-af1c8daf8fd1" xmlns:ns3="4a94300e-a927-4b92-9d3a-682523035cb6" xmlns:ns4="http://schemas.microsoft.com/sharepoint/v4" xmlns:ns5="0a5b0190-e301-4766-933d-448c7c363fce" targetNamespace="http://schemas.microsoft.com/office/2006/metadata/properties" ma:root="true" ma:fieldsID="8df35c86322933517d2809a8e9b40fd6" ns1:_="" ns2:_="" ns3:_="" ns4:_="" ns5:_="">
    <xsd:import namespace="http://schemas.microsoft.com/sharepoint/v3"/>
    <xsd:import namespace="58a6f171-52cb-4404-b47d-af1c8daf8fd1"/>
    <xsd:import namespace="4a94300e-a927-4b92-9d3a-682523035cb6"/>
    <xsd:import namespace="http://schemas.microsoft.com/sharepoint/v4"/>
    <xsd:import namespace="0a5b0190-e301-4766-933d-448c7c363fce"/>
    <xsd:element name="properties">
      <xsd:complexType>
        <xsd:sequence>
          <xsd:element name="documentManagement">
            <xsd:complexType>
              <xsd:all>
                <xsd:element ref="ns2:_dlc_DocId" minOccurs="0"/>
                <xsd:element ref="ns2:_dlc_DocIdUrl" minOccurs="0"/>
                <xsd:element ref="ns2:_dlc_DocIdPersistId" minOccurs="0"/>
                <xsd:element ref="ns3:Document_x0020_Type" minOccurs="0"/>
                <xsd:element ref="ns3:Sender" minOccurs="0"/>
                <xsd:element ref="ns3:Receiver" minOccurs="0"/>
                <xsd:element ref="ns3:Sender_x0020_Date" minOccurs="0"/>
                <xsd:element ref="ns3:Receiver_x0020_Date" minOccurs="0"/>
                <xsd:element ref="ns3:Carbon_x0020_Copy" minOccurs="0"/>
                <xsd:element ref="ns3:Email_x0020_Table" minOccurs="0"/>
                <xsd:element ref="ns3:MediaServiceMetadata" minOccurs="0"/>
                <xsd:element ref="ns3:MediaServiceFastMetadata" minOccurs="0"/>
                <xsd:element ref="ns3:MediaServiceAutoKeyPoints" minOccurs="0"/>
                <xsd:element ref="ns3:MediaServiceKeyPoints" minOccurs="0"/>
                <xsd:element ref="ns3:Library" minOccurs="0"/>
                <xsd:element ref="ns3:Legacy_x0020_DocID" minOccurs="0"/>
                <xsd:element ref="ns3:Legacy_x0020_Version" minOccurs="0"/>
                <xsd:element ref="ns3:Class" minOccurs="0"/>
                <xsd:element ref="ns3:Author0" minOccurs="0"/>
                <xsd:element ref="ns3:Status" minOccurs="0"/>
                <xsd:element ref="ns3:Year" minOccurs="0"/>
                <xsd:element ref="ns3:Other_x0020_Details" minOccurs="0"/>
                <xsd:element ref="ns3:MTS_x0020_Type" minOccurs="0"/>
                <xsd:element ref="ns3:MTS_x0020_ID" minOccurs="0"/>
                <xsd:element ref="ns3:Other_x0020_Details_2"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Other_x0020_Details_3" minOccurs="0"/>
                <xsd:element ref="ns3:To" minOccurs="0"/>
                <xsd:element ref="ns3:From" minOccurs="0"/>
                <xsd:element ref="ns3:Sent_x002f_Received" minOccurs="0"/>
                <xsd:element ref="ns1:_ip_UnifiedCompliancePolicyProperties" minOccurs="0"/>
                <xsd:element ref="ns1:_ip_UnifiedCompliancePolicyUIAction" minOccurs="0"/>
                <xsd:element ref="ns3:MediaLengthInSeconds" minOccurs="0"/>
                <xsd:element ref="ns4:IconOverlay" minOccurs="0"/>
                <xsd:element ref="ns5:SharedWithUsers" minOccurs="0"/>
                <xsd:element ref="ns5:SharedWithDetail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4" nillable="true" ma:displayName="Unified Compliance Policy Properties" ma:hidden="true" ma:internalName="_ip_UnifiedCompliancePolicyProperties">
      <xsd:simpleType>
        <xsd:restriction base="dms:Note"/>
      </xsd:simpleType>
    </xsd:element>
    <xsd:element name="_ip_UnifiedCompliancePolicyUIAction" ma:index="4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a6f171-52cb-4404-b47d-af1c8daf8fd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52" nillable="true" ma:displayName="Taxonomy Catch All Column" ma:hidden="true" ma:list="{0667bd51-75f8-4035-9f2e-4aaf1cd86fb2}" ma:internalName="TaxCatchAll" ma:showField="CatchAllData" ma:web="0a5b0190-e301-4766-933d-448c7c363fc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94300e-a927-4b92-9d3a-682523035cb6" elementFormDefault="qualified">
    <xsd:import namespace="http://schemas.microsoft.com/office/2006/documentManagement/types"/>
    <xsd:import namespace="http://schemas.microsoft.com/office/infopath/2007/PartnerControls"/>
    <xsd:element name="Document_x0020_Type" ma:index="11" nillable="true" ma:displayName="Document Type" ma:default="" ma:description="" ma:internalName="Document_x0020_Type">
      <xsd:simpleType>
        <xsd:restriction base="dms:Note">
          <xsd:maxLength value="255"/>
        </xsd:restriction>
      </xsd:simpleType>
    </xsd:element>
    <xsd:element name="Sender" ma:index="12" nillable="true" ma:displayName="Sender" ma:description="" ma:internalName="Sender">
      <xsd:simpleType>
        <xsd:restriction base="dms:Text">
          <xsd:maxLength value="255"/>
        </xsd:restriction>
      </xsd:simpleType>
    </xsd:element>
    <xsd:element name="Receiver" ma:index="13" nillable="true" ma:displayName="Receiver" ma:description="" ma:internalName="Receiver">
      <xsd:simpleType>
        <xsd:restriction base="dms:Text">
          <xsd:maxLength value="255"/>
        </xsd:restriction>
      </xsd:simpleType>
    </xsd:element>
    <xsd:element name="Sender_x0020_Date" ma:index="14" nillable="true" ma:displayName="Sender Date" ma:default="" ma:description="" ma:format="DateTime" ma:internalName="Sender_x0020_Date">
      <xsd:simpleType>
        <xsd:restriction base="dms:DateTime"/>
      </xsd:simpleType>
    </xsd:element>
    <xsd:element name="Receiver_x0020_Date" ma:index="15" nillable="true" ma:displayName="Receiver Date" ma:default="" ma:description="" ma:format="DateTime" ma:internalName="Receiver_x0020_Date">
      <xsd:simpleType>
        <xsd:restriction base="dms:DateTime"/>
      </xsd:simpleType>
    </xsd:element>
    <xsd:element name="Carbon_x0020_Copy" ma:index="16" nillable="true" ma:displayName="Carbon Copy" ma:description="" ma:internalName="Carbon_x0020_Copy">
      <xsd:simpleType>
        <xsd:restriction base="dms:Text">
          <xsd:maxLength value="255"/>
        </xsd:restriction>
      </xsd:simpleType>
    </xsd:element>
    <xsd:element name="Email_x0020_Table" ma:index="18" nillable="true" ma:displayName="Email Table" ma:description="" ma:internalName="Email_x0020_Table">
      <xsd:simpleType>
        <xsd:restriction base="dms:Note">
          <xsd:maxLength value="255"/>
        </xsd:restriction>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ibrary" ma:index="23" nillable="true" ma:displayName="Library" ma:default="" ma:description="" ma:internalName="Library">
      <xsd:simpleType>
        <xsd:restriction base="dms:Text">
          <xsd:maxLength value="255"/>
        </xsd:restriction>
      </xsd:simpleType>
    </xsd:element>
    <xsd:element name="Legacy_x0020_DocID" ma:index="24" nillable="true" ma:displayName="Legacy DocID" ma:decimals="-1" ma:default="" ma:description="" ma:internalName="Legacy_x0020_DocID">
      <xsd:simpleType>
        <xsd:restriction base="dms:Number"/>
      </xsd:simpleType>
    </xsd:element>
    <xsd:element name="Legacy_x0020_Version" ma:index="25" nillable="true" ma:displayName="Legacy Version" ma:default="" ma:description="" ma:internalName="Legacy_x0020_Version">
      <xsd:simpleType>
        <xsd:restriction base="dms:Text">
          <xsd:maxLength value="255"/>
        </xsd:restriction>
      </xsd:simpleType>
    </xsd:element>
    <xsd:element name="Class" ma:index="26" nillable="true" ma:displayName="Class" ma:default="" ma:description="" ma:internalName="Class">
      <xsd:simpleType>
        <xsd:restriction base="dms:Text">
          <xsd:maxLength value="255"/>
        </xsd:restriction>
      </xsd:simpleType>
    </xsd:element>
    <xsd:element name="Author0" ma:index="27" nillable="true" ma:displayName="Author" ma:default="" ma:description="" ma:internalName="Author0">
      <xsd:simpleType>
        <xsd:restriction base="dms:Text">
          <xsd:maxLength value="255"/>
        </xsd:restriction>
      </xsd:simpleType>
    </xsd:element>
    <xsd:element name="Status" ma:index="28" nillable="true" ma:displayName="Status" ma:default="" ma:description="" ma:internalName="Status">
      <xsd:simpleType>
        <xsd:restriction base="dms:Text">
          <xsd:maxLength value="255"/>
        </xsd:restriction>
      </xsd:simpleType>
    </xsd:element>
    <xsd:element name="Year" ma:index="29" nillable="true" ma:displayName="Year" ma:default="" ma:description="" ma:internalName="Year">
      <xsd:simpleType>
        <xsd:restriction base="dms:Text">
          <xsd:maxLength value="255"/>
        </xsd:restriction>
      </xsd:simpleType>
    </xsd:element>
    <xsd:element name="Other_x0020_Details" ma:index="30" nillable="true" ma:displayName="Other Details" ma:default="" ma:description="" ma:internalName="Other_x0020_Details">
      <xsd:simpleType>
        <xsd:restriction base="dms:Text">
          <xsd:maxLength value="255"/>
        </xsd:restriction>
      </xsd:simpleType>
    </xsd:element>
    <xsd:element name="MTS_x0020_Type" ma:index="31" nillable="true" ma:displayName="MTS Type" ma:default="" ma:description="" ma:internalName="MTS_x0020_Type">
      <xsd:simpleType>
        <xsd:restriction base="dms:Note">
          <xsd:maxLength value="255"/>
        </xsd:restriction>
      </xsd:simpleType>
    </xsd:element>
    <xsd:element name="MTS_x0020_ID" ma:index="32" nillable="true" ma:displayName="MTS ID" ma:default="" ma:description="" ma:internalName="MTS_x0020_ID">
      <xsd:simpleType>
        <xsd:restriction base="dms:Text">
          <xsd:maxLength value="255"/>
        </xsd:restriction>
      </xsd:simpleType>
    </xsd:element>
    <xsd:element name="Other_x0020_Details_2" ma:index="33" nillable="true" ma:displayName="Other Details_2" ma:description="" ma:internalName="Other_x0020_Details_2">
      <xsd:simpleType>
        <xsd:restriction base="dms:Text">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AutoTags" ma:index="35" nillable="true" ma:displayName="Tags" ma:internalName="MediaServiceAutoTags" ma:readOnly="true">
      <xsd:simpleType>
        <xsd:restriction base="dms:Text"/>
      </xsd:simpleType>
    </xsd:element>
    <xsd:element name="MediaServiceLocation" ma:index="36" nillable="true" ma:displayName="Location" ma:internalName="MediaServiceLocation" ma:readOnly="true">
      <xsd:simpleType>
        <xsd:restriction base="dms:Text"/>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Other_x0020_Details_3" ma:index="40" nillable="true" ma:displayName="Other Details_3" ma:description="" ma:internalName="Other_x0020_Details_3">
      <xsd:simpleType>
        <xsd:restriction base="dms:Text">
          <xsd:maxLength value="255"/>
        </xsd:restriction>
      </xsd:simpleType>
    </xsd:element>
    <xsd:element name="To" ma:index="41" nillable="true" ma:displayName="To" ma:default="" ma:description="" ma:internalName="To">
      <xsd:simpleType>
        <xsd:restriction base="dms:Note">
          <xsd:maxLength value="255"/>
        </xsd:restriction>
      </xsd:simpleType>
    </xsd:element>
    <xsd:element name="From" ma:index="42" nillable="true" ma:displayName="From" ma:default="" ma:description="" ma:internalName="From">
      <xsd:simpleType>
        <xsd:restriction base="dms:Text">
          <xsd:maxLength value="255"/>
        </xsd:restriction>
      </xsd:simpleType>
    </xsd:element>
    <xsd:element name="Sent_x002f_Received" ma:index="43" nillable="true" ma:displayName="Sent/Received" ma:default="" ma:description="" ma:internalName="Sent_x002f_Received">
      <xsd:simpleType>
        <xsd:restriction base="dms:Text">
          <xsd:maxLength value="255"/>
        </xsd:restriction>
      </xsd:simpleType>
    </xsd:element>
    <xsd:element name="MediaLengthInSeconds" ma:index="46" nillable="true" ma:displayName="Length (seconds)" ma:internalName="MediaLengthInSeconds" ma:readOnly="true">
      <xsd:simpleType>
        <xsd:restriction base="dms:Unknown"/>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cebe92e3-83b2-4842-a6bd-e7cffea926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4" nillable="true" ma:displayName="MediaServiceSearchProperties" ma:hidden="true" ma:internalName="MediaServiceSearchProperties" ma:readOnly="true">
      <xsd:simpleType>
        <xsd:restriction base="dms:Note"/>
      </xsd:simpleType>
    </xsd:element>
    <xsd:element name="MediaServiceBillingMetadata" ma:index="5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5b0190-e301-4766-933d-448c7c363fce" elementFormDefault="qualified">
    <xsd:import namespace="http://schemas.microsoft.com/office/2006/documentManagement/types"/>
    <xsd:import namespace="http://schemas.microsoft.com/office/infopath/2007/PartnerControls"/>
    <xsd:element name="SharedWithUsers" ma:index="4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378851-ED7A-4BFF-B06F-46C6A49090DB}"/>
</file>

<file path=customXml/itemProps2.xml><?xml version="1.0" encoding="utf-8"?>
<ds:datastoreItem xmlns:ds="http://schemas.openxmlformats.org/officeDocument/2006/customXml" ds:itemID="{8E2F75A8-9965-4091-B21E-D5E76915D9ED}"/>
</file>

<file path=customXml/itemProps3.xml><?xml version="1.0" encoding="utf-8"?>
<ds:datastoreItem xmlns:ds="http://schemas.openxmlformats.org/officeDocument/2006/customXml" ds:itemID="{DF5E1ECA-A795-49D8-813E-F51AAC351678}"/>
</file>

<file path=customXml/itemProps4.xml><?xml version="1.0" encoding="utf-8"?>
<ds:datastoreItem xmlns:ds="http://schemas.openxmlformats.org/officeDocument/2006/customXml" ds:itemID="{88B282FB-BE33-43B0-8825-20529040C0C2}"/>
</file>

<file path=customXml/itemProps5.xml><?xml version="1.0" encoding="utf-8"?>
<ds:datastoreItem xmlns:ds="http://schemas.openxmlformats.org/officeDocument/2006/customXml" ds:itemID="{A3C938F3-86E8-44D7-B3D2-3E4F47F098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 Bui</dc:creator>
  <cp:keywords/>
  <dc:description/>
  <cp:lastModifiedBy>Lisette Du Plessis</cp:lastModifiedBy>
  <cp:revision/>
  <dcterms:created xsi:type="dcterms:W3CDTF">2015-06-05T18:17:20Z</dcterms:created>
  <dcterms:modified xsi:type="dcterms:W3CDTF">2026-08-17T21:54:20Z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0x010100EA5FB0BEBF7DE54D9F252D8A06C053F7</vt:lpwstr>
  </property>
  <property fmtid="{D5CDD505-2E9C-101B-9397-08002B2CF9AE}" pid="3" name="MediaServiceImageTags">
    <vt:lpwstr/>
  </property>
  <property fmtid="{D5CDD505-2E9C-101B-9397-08002B2CF9AE}" pid="4" name="MSIP_Label_52dda6cc-d61d-4fd2-bf18-9b3017d931cc_Enabled">
    <vt:lpwstr>true</vt:lpwstr>
  </property>
  <property fmtid="{D5CDD505-2E9C-101B-9397-08002B2CF9AE}" pid="5" name="MSIP_Label_52dda6cc-d61d-4fd2-bf18-9b3017d931cc_SetDate">
    <vt:lpwstr>2026-06-11T03:51:46Z</vt:lpwstr>
  </property>
  <property fmtid="{D5CDD505-2E9C-101B-9397-08002B2CF9AE}" pid="6" name="MSIP_Label_52dda6cc-d61d-4fd2-bf18-9b3017d931cc_Method">
    <vt:lpwstr>Privileged</vt:lpwstr>
  </property>
  <property fmtid="{D5CDD505-2E9C-101B-9397-08002B2CF9AE}" pid="7" name="MSIP_Label_52dda6cc-d61d-4fd2-bf18-9b3017d931cc_Name">
    <vt:lpwstr>[UNCLASSIFIED]</vt:lpwstr>
  </property>
  <property fmtid="{D5CDD505-2E9C-101B-9397-08002B2CF9AE}" pid="8" name="MSIP_Label_52dda6cc-d61d-4fd2-bf18-9b3017d931cc_SiteId">
    <vt:lpwstr>761dd003-d4ff-4049-8a72-8549b20fcbb1</vt:lpwstr>
  </property>
  <property fmtid="{D5CDD505-2E9C-101B-9397-08002B2CF9AE}" pid="9" name="MSIP_Label_52dda6cc-d61d-4fd2-bf18-9b3017d931cc_ActionId">
    <vt:lpwstr>20d33cb4-3a93-4f1e-8b3f-a0f9815debaa</vt:lpwstr>
  </property>
  <property fmtid="{D5CDD505-2E9C-101B-9397-08002B2CF9AE}" pid="10" name="MSIP_Label_52dda6cc-d61d-4fd2-bf18-9b3017d931cc_ContentBits">
    <vt:lpwstr>0</vt:lpwstr>
  </property>
  <property fmtid="{D5CDD505-2E9C-101B-9397-08002B2CF9AE}" pid="11" name="MSIP_Label_52dda6cc-d61d-4fd2-bf18-9b3017d931cc_Tag">
    <vt:lpwstr>10, 0, 1, 1</vt:lpwstr>
  </property>
  <property fmtid="{D5CDD505-2E9C-101B-9397-08002B2CF9AE}" pid="12" name="_dlc_DocIdItemGuid">
    <vt:lpwstr>f85d955a-9d00-48dd-a37f-d7cde41c0b8d</vt:lpwstr>
  </property>
</Properties>
</file>