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2.xml" ContentType="application/vnd.openxmlformats-officedocument.spreadsheetml.chart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hidePivotFieldList="1" defaultThemeVersion="166925"/>
  <xr:revisionPtr revIDLastSave="2" documentId="6_{9AE3434E-42E7-4212-B2BD-7C4CE6DCCB17}" xr6:coauthVersionLast="47" xr6:coauthVersionMax="47" xr10:uidLastSave="{2557CFE7-3315-49CC-A9B8-3DFA18FC7781}"/>
  <bookViews>
    <workbookView xWindow="26820" yWindow="-15870" windowWidth="25440" windowHeight="15390" tabRatio="876" xr2:uid="{B7CBE48F-2FE0-4513-A736-D6D6222D93C4}"/>
  </bookViews>
  <sheets>
    <sheet name="Coversheet - NDC Scenarios" sheetId="73" r:id="rId1"/>
    <sheet name="Fourth Pathway 2" sheetId="58" r:id="rId2"/>
    <sheet name="Chart1" sheetId="93" state="hidden" r:id="rId3"/>
    <sheet name="Fourth Pathway 2 GHG" sheetId="95" r:id="rId4"/>
    <sheet name="NDC 51%" sheetId="75" r:id="rId5"/>
    <sheet name="NDC 51% GHG" sheetId="96" r:id="rId6"/>
    <sheet name="NDC 55% (continue)" sheetId="77" r:id="rId7"/>
    <sheet name="NDC 55% (continue) GHG" sheetId="97" r:id="rId8"/>
    <sheet name="NDC 55% (revert)" sheetId="79" r:id="rId9"/>
    <sheet name="NDC 55% (revert) GHG" sheetId="98" r:id="rId10"/>
    <sheet name="Section Marker" sheetId="69" r:id="rId11"/>
    <sheet name="HH types" sheetId="5" r:id="rId12"/>
    <sheet name="Industry Aggregation" sheetId="27" r:id="rId13"/>
    <sheet name="Baseline levels" sheetId="9" r:id="rId14"/>
    <sheet name="Charts GHG" sheetId="13" state="hidden" r:id="rId15"/>
    <sheet name="Charts economic" sheetId="14" state="hidden" r:id="rId16"/>
    <sheet name="Charts household" sheetId="15" state="hidden" r:id="rId17"/>
    <sheet name="Household pivot chart old" sheetId="24" state="hidden" r:id="rId18"/>
    <sheet name="Household Pivot old" sheetId="23" state="hidden" r:id="rId19"/>
  </sheets>
  <definedNames>
    <definedName name="Gross_1990">#REF!</definedName>
    <definedName name="Gross_2005">#REF!</definedName>
  </definedNames>
  <calcPr calcId="191028" calcMode="manual"/>
  <pivotCaches>
    <pivotCache cacheId="0"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9" i="98" l="1"/>
  <c r="AB59" i="98"/>
  <c r="U59" i="98"/>
  <c r="T59" i="98"/>
  <c r="M59" i="98"/>
  <c r="L59" i="98"/>
  <c r="E59" i="98"/>
  <c r="D59" i="98"/>
  <c r="Y58" i="98"/>
  <c r="Q58" i="98"/>
  <c r="I58" i="98"/>
  <c r="AE57" i="98"/>
  <c r="AD57" i="98"/>
  <c r="W57" i="98"/>
  <c r="V57" i="98"/>
  <c r="O57" i="98"/>
  <c r="N57" i="98"/>
  <c r="G57" i="98"/>
  <c r="F57" i="98"/>
  <c r="AF54" i="98"/>
  <c r="AF57" i="98" s="1"/>
  <c r="AE54" i="98"/>
  <c r="AD54" i="98"/>
  <c r="AC54" i="98"/>
  <c r="AC57" i="98" s="1"/>
  <c r="AC60" i="98" s="1"/>
  <c r="AB54" i="98"/>
  <c r="AB57" i="98" s="1"/>
  <c r="AB60" i="98" s="1"/>
  <c r="AA54" i="98"/>
  <c r="AA57" i="98" s="1"/>
  <c r="Z54" i="98"/>
  <c r="Z57" i="98" s="1"/>
  <c r="Y54" i="98"/>
  <c r="Y57" i="98" s="1"/>
  <c r="X54" i="98"/>
  <c r="X57" i="98" s="1"/>
  <c r="W54" i="98"/>
  <c r="V54" i="98"/>
  <c r="U54" i="98"/>
  <c r="U57" i="98" s="1"/>
  <c r="U60" i="98" s="1"/>
  <c r="T54" i="98"/>
  <c r="T57" i="98" s="1"/>
  <c r="T60" i="98" s="1"/>
  <c r="S54" i="98"/>
  <c r="S57" i="98" s="1"/>
  <c r="R54" i="98"/>
  <c r="R57" i="98" s="1"/>
  <c r="Q54" i="98"/>
  <c r="Q57" i="98" s="1"/>
  <c r="P54" i="98"/>
  <c r="P57" i="98" s="1"/>
  <c r="O54" i="98"/>
  <c r="N54" i="98"/>
  <c r="M54" i="98"/>
  <c r="M57" i="98" s="1"/>
  <c r="M60" i="98" s="1"/>
  <c r="L54" i="98"/>
  <c r="L57" i="98" s="1"/>
  <c r="L60" i="98" s="1"/>
  <c r="K54" i="98"/>
  <c r="K57" i="98" s="1"/>
  <c r="J54" i="98"/>
  <c r="J57" i="98" s="1"/>
  <c r="I54" i="98"/>
  <c r="I57" i="98" s="1"/>
  <c r="H54" i="98"/>
  <c r="H57" i="98" s="1"/>
  <c r="G54" i="98"/>
  <c r="F54" i="98"/>
  <c r="E54" i="98"/>
  <c r="E57" i="98" s="1"/>
  <c r="E60" i="98" s="1"/>
  <c r="D54" i="98"/>
  <c r="D57" i="98" s="1"/>
  <c r="D60" i="98" s="1"/>
  <c r="AF53" i="98"/>
  <c r="AF58" i="98" s="1"/>
  <c r="Y53" i="98"/>
  <c r="X53" i="98"/>
  <c r="X58" i="98" s="1"/>
  <c r="Q53" i="98"/>
  <c r="P53" i="98"/>
  <c r="P58" i="98" s="1"/>
  <c r="I53" i="98"/>
  <c r="H53" i="98"/>
  <c r="H58" i="98" s="1"/>
  <c r="H61" i="98" s="1"/>
  <c r="AF52" i="98"/>
  <c r="AE52" i="98"/>
  <c r="AE53" i="98" s="1"/>
  <c r="AE58" i="98" s="1"/>
  <c r="AD52" i="98"/>
  <c r="AD53" i="98" s="1"/>
  <c r="AD58" i="98" s="1"/>
  <c r="AC52" i="98"/>
  <c r="AC53" i="98" s="1"/>
  <c r="AC58" i="98" s="1"/>
  <c r="AC61" i="98" s="1"/>
  <c r="AB52" i="98"/>
  <c r="AB53" i="98" s="1"/>
  <c r="AB58" i="98" s="1"/>
  <c r="AB61" i="98" s="1"/>
  <c r="AA52" i="98"/>
  <c r="AA53" i="98" s="1"/>
  <c r="AA58" i="98" s="1"/>
  <c r="Z52" i="98"/>
  <c r="Z53" i="98" s="1"/>
  <c r="Z58" i="98" s="1"/>
  <c r="Z61" i="98" s="1"/>
  <c r="Y52" i="98"/>
  <c r="X52" i="98"/>
  <c r="W52" i="98"/>
  <c r="W53" i="98" s="1"/>
  <c r="W58" i="98" s="1"/>
  <c r="V52" i="98"/>
  <c r="V53" i="98" s="1"/>
  <c r="V58" i="98" s="1"/>
  <c r="U52" i="98"/>
  <c r="U53" i="98" s="1"/>
  <c r="U58" i="98" s="1"/>
  <c r="U61" i="98" s="1"/>
  <c r="T52" i="98"/>
  <c r="T53" i="98" s="1"/>
  <c r="T58" i="98" s="1"/>
  <c r="T61" i="98" s="1"/>
  <c r="S52" i="98"/>
  <c r="S53" i="98" s="1"/>
  <c r="S58" i="98" s="1"/>
  <c r="R52" i="98"/>
  <c r="R53" i="98" s="1"/>
  <c r="R58" i="98" s="1"/>
  <c r="R61" i="98" s="1"/>
  <c r="Q52" i="98"/>
  <c r="P52" i="98"/>
  <c r="O52" i="98"/>
  <c r="O53" i="98" s="1"/>
  <c r="O58" i="98" s="1"/>
  <c r="N52" i="98"/>
  <c r="N53" i="98" s="1"/>
  <c r="N58" i="98" s="1"/>
  <c r="M52" i="98"/>
  <c r="M53" i="98" s="1"/>
  <c r="M58" i="98" s="1"/>
  <c r="M61" i="98" s="1"/>
  <c r="L52" i="98"/>
  <c r="L53" i="98" s="1"/>
  <c r="L58" i="98" s="1"/>
  <c r="L61" i="98" s="1"/>
  <c r="K52" i="98"/>
  <c r="K53" i="98" s="1"/>
  <c r="K58" i="98" s="1"/>
  <c r="J52" i="98"/>
  <c r="J53" i="98" s="1"/>
  <c r="J58" i="98" s="1"/>
  <c r="J61" i="98" s="1"/>
  <c r="I52" i="98"/>
  <c r="H52" i="98"/>
  <c r="G52" i="98"/>
  <c r="G53" i="98" s="1"/>
  <c r="G58" i="98" s="1"/>
  <c r="F52" i="98"/>
  <c r="F53" i="98" s="1"/>
  <c r="F58" i="98" s="1"/>
  <c r="E52" i="98"/>
  <c r="E53" i="98" s="1"/>
  <c r="E58" i="98" s="1"/>
  <c r="E61" i="98" s="1"/>
  <c r="D52" i="98"/>
  <c r="D53" i="98" s="1"/>
  <c r="D58" i="98" s="1"/>
  <c r="D61" i="98" s="1"/>
  <c r="AF51" i="98"/>
  <c r="AF59" i="98" s="1"/>
  <c r="AE51" i="98"/>
  <c r="AE59" i="98" s="1"/>
  <c r="AD51" i="98"/>
  <c r="AD59" i="98" s="1"/>
  <c r="AC51" i="98"/>
  <c r="AB51" i="98"/>
  <c r="AA51" i="98"/>
  <c r="AA59" i="98" s="1"/>
  <c r="Z51" i="98"/>
  <c r="Z59" i="98" s="1"/>
  <c r="Y51" i="98"/>
  <c r="Y59" i="98" s="1"/>
  <c r="X51" i="98"/>
  <c r="X59" i="98" s="1"/>
  <c r="W51" i="98"/>
  <c r="W59" i="98" s="1"/>
  <c r="V51" i="98"/>
  <c r="V59" i="98" s="1"/>
  <c r="U51" i="98"/>
  <c r="T51" i="98"/>
  <c r="S51" i="98"/>
  <c r="S59" i="98" s="1"/>
  <c r="R51" i="98"/>
  <c r="R59" i="98" s="1"/>
  <c r="Q51" i="98"/>
  <c r="Q59" i="98" s="1"/>
  <c r="P51" i="98"/>
  <c r="P59" i="98" s="1"/>
  <c r="O51" i="98"/>
  <c r="O59" i="98" s="1"/>
  <c r="N51" i="98"/>
  <c r="N59" i="98" s="1"/>
  <c r="M51" i="98"/>
  <c r="L51" i="98"/>
  <c r="K51" i="98"/>
  <c r="K59" i="98" s="1"/>
  <c r="J51" i="98"/>
  <c r="J59" i="98" s="1"/>
  <c r="I51" i="98"/>
  <c r="I59" i="98" s="1"/>
  <c r="H51" i="98"/>
  <c r="H59" i="98" s="1"/>
  <c r="G51" i="98"/>
  <c r="G59" i="98" s="1"/>
  <c r="F51" i="98"/>
  <c r="F59" i="98" s="1"/>
  <c r="E51" i="98"/>
  <c r="D51" i="98"/>
  <c r="AF50" i="98"/>
  <c r="AE50" i="98"/>
  <c r="AD50" i="98"/>
  <c r="AC50" i="98"/>
  <c r="AB50" i="98"/>
  <c r="AA50" i="98"/>
  <c r="Z50" i="98"/>
  <c r="Y50" i="98"/>
  <c r="X50" i="98"/>
  <c r="W50" i="98"/>
  <c r="V50" i="98"/>
  <c r="U50" i="98"/>
  <c r="T50" i="98"/>
  <c r="S50" i="98"/>
  <c r="R50" i="98"/>
  <c r="Q50" i="98"/>
  <c r="P50" i="98"/>
  <c r="O50" i="98"/>
  <c r="N50" i="98"/>
  <c r="M50" i="98"/>
  <c r="L50" i="98"/>
  <c r="K50" i="98"/>
  <c r="J50" i="98"/>
  <c r="I50" i="98"/>
  <c r="H50" i="98"/>
  <c r="G50" i="98"/>
  <c r="F50" i="98"/>
  <c r="E50" i="98"/>
  <c r="D50" i="98"/>
  <c r="AF49" i="98"/>
  <c r="AE49" i="98"/>
  <c r="AD49" i="98"/>
  <c r="AC49" i="98"/>
  <c r="AB49" i="98"/>
  <c r="AA49" i="98"/>
  <c r="Z49" i="98"/>
  <c r="Y49" i="98"/>
  <c r="X49" i="98"/>
  <c r="W49" i="98"/>
  <c r="V49" i="98"/>
  <c r="U49" i="98"/>
  <c r="T49" i="98"/>
  <c r="S49" i="98"/>
  <c r="R49" i="98"/>
  <c r="Q49" i="98"/>
  <c r="P49" i="98"/>
  <c r="O49" i="98"/>
  <c r="N49" i="98"/>
  <c r="M49" i="98"/>
  <c r="L49" i="98"/>
  <c r="K49" i="98"/>
  <c r="J49" i="98"/>
  <c r="I49" i="98"/>
  <c r="H49" i="98"/>
  <c r="G49" i="98"/>
  <c r="F49" i="98"/>
  <c r="E49" i="98"/>
  <c r="D49" i="98"/>
  <c r="AF48" i="98"/>
  <c r="AE48" i="98"/>
  <c r="AD48" i="98"/>
  <c r="AC48" i="98"/>
  <c r="AB48" i="98"/>
  <c r="AA48" i="98"/>
  <c r="Z48" i="98"/>
  <c r="Y48" i="98"/>
  <c r="X48" i="98"/>
  <c r="W48" i="98"/>
  <c r="V48" i="98"/>
  <c r="U48" i="98"/>
  <c r="T48" i="98"/>
  <c r="S48" i="98"/>
  <c r="R48" i="98"/>
  <c r="Q48" i="98"/>
  <c r="P48" i="98"/>
  <c r="O48" i="98"/>
  <c r="N48" i="98"/>
  <c r="M48" i="98"/>
  <c r="L48" i="98"/>
  <c r="K48" i="98"/>
  <c r="J48" i="98"/>
  <c r="I48" i="98"/>
  <c r="H48" i="98"/>
  <c r="G48" i="98"/>
  <c r="F48" i="98"/>
  <c r="E48" i="98"/>
  <c r="D48" i="98"/>
  <c r="AF47" i="98"/>
  <c r="AE47" i="98"/>
  <c r="AD47" i="98"/>
  <c r="AC47" i="98"/>
  <c r="AB47" i="98"/>
  <c r="AA47" i="98"/>
  <c r="Z47" i="98"/>
  <c r="Y47" i="98"/>
  <c r="X47" i="98"/>
  <c r="W47" i="98"/>
  <c r="V47" i="98"/>
  <c r="U47" i="98"/>
  <c r="T47" i="98"/>
  <c r="S47" i="98"/>
  <c r="R47" i="98"/>
  <c r="Q47" i="98"/>
  <c r="P47" i="98"/>
  <c r="O47" i="98"/>
  <c r="N47" i="98"/>
  <c r="M47" i="98"/>
  <c r="L47" i="98"/>
  <c r="K47" i="98"/>
  <c r="J47" i="98"/>
  <c r="I47" i="98"/>
  <c r="H47" i="98"/>
  <c r="G47" i="98"/>
  <c r="F47" i="98"/>
  <c r="E47" i="98"/>
  <c r="D47" i="98"/>
  <c r="AF46" i="98"/>
  <c r="AE46" i="98"/>
  <c r="AD46" i="98"/>
  <c r="AC46" i="98"/>
  <c r="AB46" i="98"/>
  <c r="AA46" i="98"/>
  <c r="Z46" i="98"/>
  <c r="Y46" i="98"/>
  <c r="X46" i="98"/>
  <c r="W46" i="98"/>
  <c r="V46" i="98"/>
  <c r="U46" i="98"/>
  <c r="T46" i="98"/>
  <c r="S46" i="98"/>
  <c r="R46" i="98"/>
  <c r="Q46" i="98"/>
  <c r="P46" i="98"/>
  <c r="O46" i="98"/>
  <c r="N46" i="98"/>
  <c r="M46" i="98"/>
  <c r="L46" i="98"/>
  <c r="K46" i="98"/>
  <c r="J46" i="98"/>
  <c r="I46" i="98"/>
  <c r="H46" i="98"/>
  <c r="G46" i="98"/>
  <c r="F46" i="98"/>
  <c r="E46" i="98"/>
  <c r="D46" i="98"/>
  <c r="AC59" i="97"/>
  <c r="AB59" i="97"/>
  <c r="Y59" i="97"/>
  <c r="U59" i="97"/>
  <c r="T59" i="97"/>
  <c r="Q59" i="97"/>
  <c r="M59" i="97"/>
  <c r="L59" i="97"/>
  <c r="I59" i="97"/>
  <c r="E59" i="97"/>
  <c r="D59" i="97"/>
  <c r="Y58" i="97"/>
  <c r="Y61" i="97" s="1"/>
  <c r="Q58" i="97"/>
  <c r="Q63" i="97" s="1"/>
  <c r="I58" i="97"/>
  <c r="I61" i="97" s="1"/>
  <c r="AE57" i="97"/>
  <c r="AD57" i="97"/>
  <c r="AD60" i="97" s="1"/>
  <c r="W57" i="97"/>
  <c r="V57" i="97"/>
  <c r="O57" i="97"/>
  <c r="N57" i="97"/>
  <c r="G57" i="97"/>
  <c r="F57" i="97"/>
  <c r="AF54" i="97"/>
  <c r="AF57" i="97" s="1"/>
  <c r="AE54" i="97"/>
  <c r="AD54" i="97"/>
  <c r="AC54" i="97"/>
  <c r="AC57" i="97" s="1"/>
  <c r="AB54" i="97"/>
  <c r="AB57" i="97" s="1"/>
  <c r="AA54" i="97"/>
  <c r="AA57" i="97" s="1"/>
  <c r="Z54" i="97"/>
  <c r="Z57" i="97" s="1"/>
  <c r="Z60" i="97" s="1"/>
  <c r="Y54" i="97"/>
  <c r="Y57" i="97" s="1"/>
  <c r="Y60" i="97" s="1"/>
  <c r="X54" i="97"/>
  <c r="X57" i="97" s="1"/>
  <c r="W54" i="97"/>
  <c r="V54" i="97"/>
  <c r="U54" i="97"/>
  <c r="U57" i="97" s="1"/>
  <c r="T54" i="97"/>
  <c r="T57" i="97" s="1"/>
  <c r="S54" i="97"/>
  <c r="S57" i="97" s="1"/>
  <c r="R54" i="97"/>
  <c r="R57" i="97" s="1"/>
  <c r="R60" i="97" s="1"/>
  <c r="Q54" i="97"/>
  <c r="Q57" i="97" s="1"/>
  <c r="Q60" i="97" s="1"/>
  <c r="P54" i="97"/>
  <c r="P57" i="97" s="1"/>
  <c r="O54" i="97"/>
  <c r="N54" i="97"/>
  <c r="M54" i="97"/>
  <c r="M57" i="97" s="1"/>
  <c r="L54" i="97"/>
  <c r="L57" i="97" s="1"/>
  <c r="K54" i="97"/>
  <c r="K57" i="97" s="1"/>
  <c r="J54" i="97"/>
  <c r="J57" i="97" s="1"/>
  <c r="J60" i="97" s="1"/>
  <c r="I54" i="97"/>
  <c r="I57" i="97" s="1"/>
  <c r="I60" i="97" s="1"/>
  <c r="H54" i="97"/>
  <c r="H57" i="97" s="1"/>
  <c r="G54" i="97"/>
  <c r="F54" i="97"/>
  <c r="E54" i="97"/>
  <c r="E57" i="97" s="1"/>
  <c r="D54" i="97"/>
  <c r="D57" i="97" s="1"/>
  <c r="AF53" i="97"/>
  <c r="AF58" i="97" s="1"/>
  <c r="Y53" i="97"/>
  <c r="X53" i="97"/>
  <c r="X58" i="97" s="1"/>
  <c r="Q53" i="97"/>
  <c r="P53" i="97"/>
  <c r="P58" i="97" s="1"/>
  <c r="I53" i="97"/>
  <c r="H53" i="97"/>
  <c r="H58" i="97" s="1"/>
  <c r="AF52" i="97"/>
  <c r="AE52" i="97"/>
  <c r="AE53" i="97" s="1"/>
  <c r="AE58" i="97" s="1"/>
  <c r="AD52" i="97"/>
  <c r="AD53" i="97" s="1"/>
  <c r="AD58" i="97" s="1"/>
  <c r="AD61" i="97" s="1"/>
  <c r="AC52" i="97"/>
  <c r="AC53" i="97" s="1"/>
  <c r="AC58" i="97" s="1"/>
  <c r="AC61" i="97" s="1"/>
  <c r="AB52" i="97"/>
  <c r="AB53" i="97" s="1"/>
  <c r="AB58" i="97" s="1"/>
  <c r="AB61" i="97" s="1"/>
  <c r="AA52" i="97"/>
  <c r="AA53" i="97" s="1"/>
  <c r="AA58" i="97" s="1"/>
  <c r="AA61" i="97" s="1"/>
  <c r="Z52" i="97"/>
  <c r="Z53" i="97" s="1"/>
  <c r="Z58" i="97" s="1"/>
  <c r="Y52" i="97"/>
  <c r="X52" i="97"/>
  <c r="W52" i="97"/>
  <c r="W53" i="97" s="1"/>
  <c r="W58" i="97" s="1"/>
  <c r="V52" i="97"/>
  <c r="V53" i="97" s="1"/>
  <c r="V58" i="97" s="1"/>
  <c r="V61" i="97" s="1"/>
  <c r="U52" i="97"/>
  <c r="U53" i="97" s="1"/>
  <c r="U58" i="97" s="1"/>
  <c r="U61" i="97" s="1"/>
  <c r="T52" i="97"/>
  <c r="T53" i="97" s="1"/>
  <c r="T58" i="97" s="1"/>
  <c r="T61" i="97" s="1"/>
  <c r="S52" i="97"/>
  <c r="S53" i="97" s="1"/>
  <c r="S58" i="97" s="1"/>
  <c r="S61" i="97" s="1"/>
  <c r="R52" i="97"/>
  <c r="R53" i="97" s="1"/>
  <c r="R58" i="97" s="1"/>
  <c r="Q52" i="97"/>
  <c r="P52" i="97"/>
  <c r="O52" i="97"/>
  <c r="O53" i="97" s="1"/>
  <c r="O58" i="97" s="1"/>
  <c r="N52" i="97"/>
  <c r="N53" i="97" s="1"/>
  <c r="N58" i="97" s="1"/>
  <c r="N61" i="97" s="1"/>
  <c r="M52" i="97"/>
  <c r="M53" i="97" s="1"/>
  <c r="M58" i="97" s="1"/>
  <c r="M61" i="97" s="1"/>
  <c r="L52" i="97"/>
  <c r="L53" i="97" s="1"/>
  <c r="L58" i="97" s="1"/>
  <c r="L61" i="97" s="1"/>
  <c r="K52" i="97"/>
  <c r="K53" i="97" s="1"/>
  <c r="K58" i="97" s="1"/>
  <c r="K61" i="97" s="1"/>
  <c r="J52" i="97"/>
  <c r="J53" i="97" s="1"/>
  <c r="J58" i="97" s="1"/>
  <c r="I52" i="97"/>
  <c r="H52" i="97"/>
  <c r="G52" i="97"/>
  <c r="G53" i="97" s="1"/>
  <c r="G58" i="97" s="1"/>
  <c r="F52" i="97"/>
  <c r="F53" i="97" s="1"/>
  <c r="F58" i="97" s="1"/>
  <c r="F61" i="97" s="1"/>
  <c r="E52" i="97"/>
  <c r="E53" i="97" s="1"/>
  <c r="E58" i="97" s="1"/>
  <c r="E61" i="97" s="1"/>
  <c r="D52" i="97"/>
  <c r="D53" i="97" s="1"/>
  <c r="D58" i="97" s="1"/>
  <c r="D61" i="97" s="1"/>
  <c r="AF51" i="97"/>
  <c r="AF59" i="97" s="1"/>
  <c r="AE51" i="97"/>
  <c r="AE59" i="97" s="1"/>
  <c r="AD51" i="97"/>
  <c r="AD59" i="97" s="1"/>
  <c r="AC51" i="97"/>
  <c r="AB51" i="97"/>
  <c r="AA51" i="97"/>
  <c r="AA59" i="97" s="1"/>
  <c r="Z51" i="97"/>
  <c r="Z59" i="97" s="1"/>
  <c r="Y51" i="97"/>
  <c r="X51" i="97"/>
  <c r="X59" i="97" s="1"/>
  <c r="W51" i="97"/>
  <c r="W59" i="97" s="1"/>
  <c r="V51" i="97"/>
  <c r="V59" i="97" s="1"/>
  <c r="U51" i="97"/>
  <c r="T51" i="97"/>
  <c r="S51" i="97"/>
  <c r="S59" i="97" s="1"/>
  <c r="R51" i="97"/>
  <c r="R59" i="97" s="1"/>
  <c r="Q51" i="97"/>
  <c r="P51" i="97"/>
  <c r="P59" i="97" s="1"/>
  <c r="O51" i="97"/>
  <c r="O59" i="97" s="1"/>
  <c r="N51" i="97"/>
  <c r="N59" i="97" s="1"/>
  <c r="M51" i="97"/>
  <c r="L51" i="97"/>
  <c r="K51" i="97"/>
  <c r="K59" i="97" s="1"/>
  <c r="J51" i="97"/>
  <c r="J59" i="97" s="1"/>
  <c r="I51" i="97"/>
  <c r="H51" i="97"/>
  <c r="H59" i="97" s="1"/>
  <c r="G51" i="97"/>
  <c r="G59" i="97" s="1"/>
  <c r="F51" i="97"/>
  <c r="F59" i="97" s="1"/>
  <c r="E51" i="97"/>
  <c r="D51" i="97"/>
  <c r="AF50" i="97"/>
  <c r="AE50" i="97"/>
  <c r="AD50" i="97"/>
  <c r="AC50" i="97"/>
  <c r="AB50" i="97"/>
  <c r="AA50" i="97"/>
  <c r="Z50" i="97"/>
  <c r="Y50" i="97"/>
  <c r="X50" i="97"/>
  <c r="W50" i="97"/>
  <c r="V50" i="97"/>
  <c r="U50" i="97"/>
  <c r="T50" i="97"/>
  <c r="S50" i="97"/>
  <c r="R50" i="97"/>
  <c r="Q50" i="97"/>
  <c r="P50" i="97"/>
  <c r="O50" i="97"/>
  <c r="N50" i="97"/>
  <c r="M50" i="97"/>
  <c r="L50" i="97"/>
  <c r="K50" i="97"/>
  <c r="J50" i="97"/>
  <c r="I50" i="97"/>
  <c r="H50" i="97"/>
  <c r="G50" i="97"/>
  <c r="F50" i="97"/>
  <c r="E50" i="97"/>
  <c r="D50" i="97"/>
  <c r="AF49" i="97"/>
  <c r="AE49" i="97"/>
  <c r="AD49" i="97"/>
  <c r="AC49" i="97"/>
  <c r="AB49" i="97"/>
  <c r="AA49" i="97"/>
  <c r="Z49" i="97"/>
  <c r="Y49" i="97"/>
  <c r="X49" i="97"/>
  <c r="W49" i="97"/>
  <c r="V49" i="97"/>
  <c r="U49" i="97"/>
  <c r="T49" i="97"/>
  <c r="S49" i="97"/>
  <c r="R49" i="97"/>
  <c r="Q49" i="97"/>
  <c r="P49" i="97"/>
  <c r="O49" i="97"/>
  <c r="N49" i="97"/>
  <c r="M49" i="97"/>
  <c r="L49" i="97"/>
  <c r="K49" i="97"/>
  <c r="J49" i="97"/>
  <c r="I49" i="97"/>
  <c r="H49" i="97"/>
  <c r="G49" i="97"/>
  <c r="F49" i="97"/>
  <c r="E49" i="97"/>
  <c r="D49" i="97"/>
  <c r="AF48" i="97"/>
  <c r="AE48" i="97"/>
  <c r="AD48" i="97"/>
  <c r="AC48" i="97"/>
  <c r="AB48" i="97"/>
  <c r="AA48" i="97"/>
  <c r="Z48" i="97"/>
  <c r="Y48" i="97"/>
  <c r="X48" i="97"/>
  <c r="W48" i="97"/>
  <c r="V48" i="97"/>
  <c r="U48" i="97"/>
  <c r="T48" i="97"/>
  <c r="S48" i="97"/>
  <c r="R48" i="97"/>
  <c r="Q48" i="97"/>
  <c r="P48" i="97"/>
  <c r="O48" i="97"/>
  <c r="N48" i="97"/>
  <c r="M48" i="97"/>
  <c r="L48" i="97"/>
  <c r="K48" i="97"/>
  <c r="J48" i="97"/>
  <c r="I48" i="97"/>
  <c r="H48" i="97"/>
  <c r="G48" i="97"/>
  <c r="F48" i="97"/>
  <c r="E48" i="97"/>
  <c r="D48" i="97"/>
  <c r="AF47" i="97"/>
  <c r="AE47" i="97"/>
  <c r="AD47" i="97"/>
  <c r="AC47" i="97"/>
  <c r="AB47" i="97"/>
  <c r="AA47" i="97"/>
  <c r="Z47" i="97"/>
  <c r="Y47" i="97"/>
  <c r="X47" i="97"/>
  <c r="W47" i="97"/>
  <c r="V47" i="97"/>
  <c r="U47" i="97"/>
  <c r="T47" i="97"/>
  <c r="S47" i="97"/>
  <c r="R47" i="97"/>
  <c r="Q47" i="97"/>
  <c r="P47" i="97"/>
  <c r="O47" i="97"/>
  <c r="N47" i="97"/>
  <c r="M47" i="97"/>
  <c r="L47" i="97"/>
  <c r="K47" i="97"/>
  <c r="J47" i="97"/>
  <c r="I47" i="97"/>
  <c r="H47" i="97"/>
  <c r="G47" i="97"/>
  <c r="F47" i="97"/>
  <c r="E47" i="97"/>
  <c r="D47" i="97"/>
  <c r="AF46" i="97"/>
  <c r="AE46" i="97"/>
  <c r="AD46" i="97"/>
  <c r="AC46" i="97"/>
  <c r="AB46" i="97"/>
  <c r="AA46" i="97"/>
  <c r="Z46" i="97"/>
  <c r="Y46" i="97"/>
  <c r="X46" i="97"/>
  <c r="W46" i="97"/>
  <c r="V46" i="97"/>
  <c r="U46" i="97"/>
  <c r="T46" i="97"/>
  <c r="S46" i="97"/>
  <c r="R46" i="97"/>
  <c r="Q46" i="97"/>
  <c r="P46" i="97"/>
  <c r="O46" i="97"/>
  <c r="N46" i="97"/>
  <c r="M46" i="97"/>
  <c r="L46" i="97"/>
  <c r="K46" i="97"/>
  <c r="J46" i="97"/>
  <c r="I46" i="97"/>
  <c r="H46" i="97"/>
  <c r="G46" i="97"/>
  <c r="F46" i="97"/>
  <c r="E46" i="97"/>
  <c r="D46" i="97"/>
  <c r="AC59" i="96"/>
  <c r="AB59" i="96"/>
  <c r="AA59" i="96"/>
  <c r="U59" i="96"/>
  <c r="T59" i="96"/>
  <c r="S59" i="96"/>
  <c r="M59" i="96"/>
  <c r="L59" i="96"/>
  <c r="K59" i="96"/>
  <c r="E59" i="96"/>
  <c r="D59" i="96"/>
  <c r="AF58" i="96"/>
  <c r="X58" i="96"/>
  <c r="X61" i="96" s="1"/>
  <c r="P58" i="96"/>
  <c r="H58" i="96"/>
  <c r="H61" i="96" s="1"/>
  <c r="AE57" i="96"/>
  <c r="AD57" i="96"/>
  <c r="AC57" i="96"/>
  <c r="W57" i="96"/>
  <c r="V57" i="96"/>
  <c r="U57" i="96"/>
  <c r="U60" i="96" s="1"/>
  <c r="O57" i="96"/>
  <c r="N57" i="96"/>
  <c r="M57" i="96"/>
  <c r="M60" i="96" s="1"/>
  <c r="G57" i="96"/>
  <c r="F57" i="96"/>
  <c r="E57" i="96"/>
  <c r="AF54" i="96"/>
  <c r="AF57" i="96" s="1"/>
  <c r="AF60" i="96" s="1"/>
  <c r="AE54" i="96"/>
  <c r="AD54" i="96"/>
  <c r="AC54" i="96"/>
  <c r="AB54" i="96"/>
  <c r="AB57" i="96" s="1"/>
  <c r="AB60" i="96" s="1"/>
  <c r="AA54" i="96"/>
  <c r="AA57" i="96" s="1"/>
  <c r="AA60" i="96" s="1"/>
  <c r="Z54" i="96"/>
  <c r="Z57" i="96" s="1"/>
  <c r="Y54" i="96"/>
  <c r="Y57" i="96" s="1"/>
  <c r="X54" i="96"/>
  <c r="X57" i="96" s="1"/>
  <c r="X60" i="96" s="1"/>
  <c r="W54" i="96"/>
  <c r="V54" i="96"/>
  <c r="U54" i="96"/>
  <c r="T54" i="96"/>
  <c r="T57" i="96" s="1"/>
  <c r="T60" i="96" s="1"/>
  <c r="S54" i="96"/>
  <c r="S57" i="96" s="1"/>
  <c r="S60" i="96" s="1"/>
  <c r="R54" i="96"/>
  <c r="R57" i="96" s="1"/>
  <c r="Q54" i="96"/>
  <c r="Q57" i="96" s="1"/>
  <c r="P54" i="96"/>
  <c r="P57" i="96" s="1"/>
  <c r="P60" i="96" s="1"/>
  <c r="O54" i="96"/>
  <c r="N54" i="96"/>
  <c r="M54" i="96"/>
  <c r="L54" i="96"/>
  <c r="L57" i="96" s="1"/>
  <c r="L60" i="96" s="1"/>
  <c r="K54" i="96"/>
  <c r="K57" i="96" s="1"/>
  <c r="K60" i="96" s="1"/>
  <c r="J54" i="96"/>
  <c r="J57" i="96" s="1"/>
  <c r="I54" i="96"/>
  <c r="I57" i="96" s="1"/>
  <c r="H54" i="96"/>
  <c r="H57" i="96" s="1"/>
  <c r="H60" i="96" s="1"/>
  <c r="G54" i="96"/>
  <c r="F54" i="96"/>
  <c r="E54" i="96"/>
  <c r="D54" i="96"/>
  <c r="D57" i="96" s="1"/>
  <c r="D60" i="96" s="1"/>
  <c r="AF53" i="96"/>
  <c r="AE53" i="96"/>
  <c r="AE58" i="96" s="1"/>
  <c r="X53" i="96"/>
  <c r="W53" i="96"/>
  <c r="W58" i="96" s="1"/>
  <c r="P53" i="96"/>
  <c r="O53" i="96"/>
  <c r="O58" i="96" s="1"/>
  <c r="H53" i="96"/>
  <c r="G53" i="96"/>
  <c r="G58" i="96" s="1"/>
  <c r="AF52" i="96"/>
  <c r="AE52" i="96"/>
  <c r="AD52" i="96"/>
  <c r="AD53" i="96" s="1"/>
  <c r="AD58" i="96" s="1"/>
  <c r="AC52" i="96"/>
  <c r="AC53" i="96" s="1"/>
  <c r="AC58" i="96" s="1"/>
  <c r="AC61" i="96" s="1"/>
  <c r="AB52" i="96"/>
  <c r="AB53" i="96" s="1"/>
  <c r="AB58" i="96" s="1"/>
  <c r="AB61" i="96" s="1"/>
  <c r="AA52" i="96"/>
  <c r="AA53" i="96" s="1"/>
  <c r="AA58" i="96" s="1"/>
  <c r="AA61" i="96" s="1"/>
  <c r="Z52" i="96"/>
  <c r="Z53" i="96" s="1"/>
  <c r="Z58" i="96" s="1"/>
  <c r="Y52" i="96"/>
  <c r="X52" i="96"/>
  <c r="W52" i="96"/>
  <c r="V52" i="96"/>
  <c r="V53" i="96" s="1"/>
  <c r="V58" i="96" s="1"/>
  <c r="U52" i="96"/>
  <c r="U53" i="96" s="1"/>
  <c r="U58" i="96" s="1"/>
  <c r="U61" i="96" s="1"/>
  <c r="T52" i="96"/>
  <c r="T53" i="96" s="1"/>
  <c r="T58" i="96" s="1"/>
  <c r="T61" i="96" s="1"/>
  <c r="S52" i="96"/>
  <c r="S53" i="96" s="1"/>
  <c r="S58" i="96" s="1"/>
  <c r="S61" i="96" s="1"/>
  <c r="R52" i="96"/>
  <c r="R53" i="96" s="1"/>
  <c r="R58" i="96" s="1"/>
  <c r="Q52" i="96"/>
  <c r="P52" i="96"/>
  <c r="O52" i="96"/>
  <c r="N52" i="96"/>
  <c r="N53" i="96" s="1"/>
  <c r="N58" i="96" s="1"/>
  <c r="M52" i="96"/>
  <c r="M53" i="96" s="1"/>
  <c r="M58" i="96" s="1"/>
  <c r="M61" i="96" s="1"/>
  <c r="L52" i="96"/>
  <c r="L53" i="96" s="1"/>
  <c r="L58" i="96" s="1"/>
  <c r="L61" i="96" s="1"/>
  <c r="K52" i="96"/>
  <c r="K53" i="96" s="1"/>
  <c r="K58" i="96" s="1"/>
  <c r="K61" i="96" s="1"/>
  <c r="J52" i="96"/>
  <c r="J53" i="96" s="1"/>
  <c r="J58" i="96" s="1"/>
  <c r="J61" i="96" s="1"/>
  <c r="I52" i="96"/>
  <c r="H52" i="96"/>
  <c r="G52" i="96"/>
  <c r="F52" i="96"/>
  <c r="F53" i="96" s="1"/>
  <c r="F58" i="96" s="1"/>
  <c r="E52" i="96"/>
  <c r="E53" i="96" s="1"/>
  <c r="E58" i="96" s="1"/>
  <c r="E61" i="96" s="1"/>
  <c r="D52" i="96"/>
  <c r="D53" i="96" s="1"/>
  <c r="D58" i="96" s="1"/>
  <c r="D61" i="96" s="1"/>
  <c r="AF51" i="96"/>
  <c r="AF59" i="96" s="1"/>
  <c r="AE51" i="96"/>
  <c r="AE59" i="96" s="1"/>
  <c r="AD51" i="96"/>
  <c r="AD59" i="96" s="1"/>
  <c r="AC51" i="96"/>
  <c r="AB51" i="96"/>
  <c r="AA51" i="96"/>
  <c r="Z51" i="96"/>
  <c r="Z59" i="96" s="1"/>
  <c r="Y51" i="96"/>
  <c r="Y59" i="96" s="1"/>
  <c r="X51" i="96"/>
  <c r="X59" i="96" s="1"/>
  <c r="W51" i="96"/>
  <c r="W59" i="96" s="1"/>
  <c r="V51" i="96"/>
  <c r="V59" i="96" s="1"/>
  <c r="U51" i="96"/>
  <c r="T51" i="96"/>
  <c r="S51" i="96"/>
  <c r="R51" i="96"/>
  <c r="R59" i="96" s="1"/>
  <c r="Q51" i="96"/>
  <c r="Q59" i="96" s="1"/>
  <c r="P51" i="96"/>
  <c r="P59" i="96" s="1"/>
  <c r="O51" i="96"/>
  <c r="O59" i="96" s="1"/>
  <c r="N51" i="96"/>
  <c r="N59" i="96" s="1"/>
  <c r="M51" i="96"/>
  <c r="L51" i="96"/>
  <c r="K51" i="96"/>
  <c r="J51" i="96"/>
  <c r="J59" i="96" s="1"/>
  <c r="I51" i="96"/>
  <c r="I59" i="96" s="1"/>
  <c r="H51" i="96"/>
  <c r="H59" i="96" s="1"/>
  <c r="G51" i="96"/>
  <c r="G59" i="96" s="1"/>
  <c r="F51" i="96"/>
  <c r="F59" i="96" s="1"/>
  <c r="E51" i="96"/>
  <c r="D51" i="96"/>
  <c r="AF50" i="96"/>
  <c r="AE50" i="96"/>
  <c r="AD50" i="96"/>
  <c r="AC50" i="96"/>
  <c r="AB50" i="96"/>
  <c r="AA50" i="96"/>
  <c r="Z50" i="96"/>
  <c r="Y50" i="96"/>
  <c r="X50" i="96"/>
  <c r="W50" i="96"/>
  <c r="V50" i="96"/>
  <c r="U50" i="96"/>
  <c r="T50" i="96"/>
  <c r="S50" i="96"/>
  <c r="R50" i="96"/>
  <c r="Q50" i="96"/>
  <c r="P50" i="96"/>
  <c r="O50" i="96"/>
  <c r="N50" i="96"/>
  <c r="M50" i="96"/>
  <c r="L50" i="96"/>
  <c r="K50" i="96"/>
  <c r="J50" i="96"/>
  <c r="I50" i="96"/>
  <c r="H50" i="96"/>
  <c r="G50" i="96"/>
  <c r="F50" i="96"/>
  <c r="E50" i="96"/>
  <c r="D50" i="96"/>
  <c r="AF49" i="96"/>
  <c r="AE49" i="96"/>
  <c r="AD49" i="96"/>
  <c r="AC49" i="96"/>
  <c r="AB49" i="96"/>
  <c r="AA49" i="96"/>
  <c r="Z49" i="96"/>
  <c r="Y49" i="96"/>
  <c r="X49" i="96"/>
  <c r="W49" i="96"/>
  <c r="V49" i="96"/>
  <c r="U49" i="96"/>
  <c r="T49" i="96"/>
  <c r="S49" i="96"/>
  <c r="R49" i="96"/>
  <c r="Q49" i="96"/>
  <c r="P49" i="96"/>
  <c r="O49" i="96"/>
  <c r="N49" i="96"/>
  <c r="M49" i="96"/>
  <c r="L49" i="96"/>
  <c r="K49" i="96"/>
  <c r="J49" i="96"/>
  <c r="I49" i="96"/>
  <c r="H49" i="96"/>
  <c r="G49" i="96"/>
  <c r="F49" i="96"/>
  <c r="E49" i="96"/>
  <c r="D49" i="96"/>
  <c r="AF48" i="96"/>
  <c r="AE48" i="96"/>
  <c r="AD48" i="96"/>
  <c r="AC48" i="96"/>
  <c r="AB48" i="96"/>
  <c r="AA48" i="96"/>
  <c r="Z48" i="96"/>
  <c r="Y48" i="96"/>
  <c r="X48" i="96"/>
  <c r="W48" i="96"/>
  <c r="V48" i="96"/>
  <c r="U48" i="96"/>
  <c r="T48" i="96"/>
  <c r="S48" i="96"/>
  <c r="R48" i="96"/>
  <c r="Q48" i="96"/>
  <c r="P48" i="96"/>
  <c r="O48" i="96"/>
  <c r="N48" i="96"/>
  <c r="M48" i="96"/>
  <c r="L48" i="96"/>
  <c r="K48" i="96"/>
  <c r="J48" i="96"/>
  <c r="I48" i="96"/>
  <c r="H48" i="96"/>
  <c r="G48" i="96"/>
  <c r="F48" i="96"/>
  <c r="E48" i="96"/>
  <c r="D48" i="96"/>
  <c r="AF47" i="96"/>
  <c r="AE47" i="96"/>
  <c r="AD47" i="96"/>
  <c r="AC47" i="96"/>
  <c r="AB47" i="96"/>
  <c r="AA47" i="96"/>
  <c r="Z47" i="96"/>
  <c r="Y47" i="96"/>
  <c r="X47" i="96"/>
  <c r="W47" i="96"/>
  <c r="V47" i="96"/>
  <c r="U47" i="96"/>
  <c r="T47" i="96"/>
  <c r="S47" i="96"/>
  <c r="R47" i="96"/>
  <c r="Q47" i="96"/>
  <c r="P47" i="96"/>
  <c r="O47" i="96"/>
  <c r="N47" i="96"/>
  <c r="M47" i="96"/>
  <c r="L47" i="96"/>
  <c r="K47" i="96"/>
  <c r="J47" i="96"/>
  <c r="I47" i="96"/>
  <c r="H47" i="96"/>
  <c r="G47" i="96"/>
  <c r="F47" i="96"/>
  <c r="E47" i="96"/>
  <c r="D47" i="96"/>
  <c r="AF46" i="96"/>
  <c r="AE46" i="96"/>
  <c r="AD46" i="96"/>
  <c r="AC46" i="96"/>
  <c r="AB46" i="96"/>
  <c r="AA46" i="96"/>
  <c r="Z46" i="96"/>
  <c r="Y46" i="96"/>
  <c r="X46" i="96"/>
  <c r="W46" i="96"/>
  <c r="V46" i="96"/>
  <c r="U46" i="96"/>
  <c r="T46" i="96"/>
  <c r="S46" i="96"/>
  <c r="R46" i="96"/>
  <c r="Q46" i="96"/>
  <c r="P46" i="96"/>
  <c r="O46" i="96"/>
  <c r="N46" i="96"/>
  <c r="M46" i="96"/>
  <c r="L46" i="96"/>
  <c r="K46" i="96"/>
  <c r="J46" i="96"/>
  <c r="I46" i="96"/>
  <c r="H46" i="96"/>
  <c r="G46" i="96"/>
  <c r="F46" i="96"/>
  <c r="E46" i="96"/>
  <c r="D46" i="96"/>
  <c r="Q45" i="95"/>
  <c r="Q46" i="95" s="1"/>
  <c r="E45" i="95"/>
  <c r="AF44" i="95"/>
  <c r="AE44" i="95"/>
  <c r="AD44" i="95"/>
  <c r="AC44" i="95"/>
  <c r="AB44" i="95"/>
  <c r="AA44" i="95"/>
  <c r="Z44" i="95"/>
  <c r="Y44" i="95"/>
  <c r="X44" i="95"/>
  <c r="W44" i="95"/>
  <c r="V44" i="95"/>
  <c r="U44" i="95"/>
  <c r="T44" i="95"/>
  <c r="S44" i="95"/>
  <c r="R44" i="95"/>
  <c r="Q44" i="95"/>
  <c r="P44" i="95"/>
  <c r="O44" i="95"/>
  <c r="N44" i="95"/>
  <c r="M44" i="95"/>
  <c r="L44" i="95"/>
  <c r="K44" i="95"/>
  <c r="AF43" i="95"/>
  <c r="AE43" i="95"/>
  <c r="AD43" i="95"/>
  <c r="AC43" i="95"/>
  <c r="AB43" i="95"/>
  <c r="AA43" i="95"/>
  <c r="Z43" i="95"/>
  <c r="Y43" i="95"/>
  <c r="X43" i="95"/>
  <c r="W43" i="95"/>
  <c r="V43" i="95"/>
  <c r="U43" i="95"/>
  <c r="T43" i="95"/>
  <c r="S43" i="95"/>
  <c r="R43" i="95"/>
  <c r="Q43" i="95"/>
  <c r="P43" i="95"/>
  <c r="O43" i="95"/>
  <c r="N43" i="95"/>
  <c r="M43" i="95"/>
  <c r="L43" i="95"/>
  <c r="K43" i="95"/>
  <c r="J43" i="95"/>
  <c r="I43" i="95"/>
  <c r="H43" i="95"/>
  <c r="G43" i="95"/>
  <c r="F43" i="95"/>
  <c r="E43" i="95"/>
  <c r="D43" i="95"/>
  <c r="K61" i="98" l="1"/>
  <c r="S61" i="98"/>
  <c r="AA61" i="98"/>
  <c r="P61" i="98"/>
  <c r="AD60" i="98"/>
  <c r="V60" i="98"/>
  <c r="H60" i="98"/>
  <c r="P60" i="98"/>
  <c r="X60" i="98"/>
  <c r="AF60" i="98"/>
  <c r="X61" i="98"/>
  <c r="I60" i="98"/>
  <c r="Q60" i="98"/>
  <c r="Y60" i="98"/>
  <c r="F60" i="98"/>
  <c r="I61" i="98"/>
  <c r="F61" i="98"/>
  <c r="N61" i="98"/>
  <c r="V61" i="98"/>
  <c r="AD61" i="98"/>
  <c r="J60" i="98"/>
  <c r="R60" i="98"/>
  <c r="Z60" i="98"/>
  <c r="Q63" i="98"/>
  <c r="G61" i="98"/>
  <c r="G60" i="98"/>
  <c r="O61" i="98"/>
  <c r="O60" i="98"/>
  <c r="W60" i="98"/>
  <c r="W61" i="98"/>
  <c r="AE61" i="98"/>
  <c r="AE60" i="98"/>
  <c r="AF61" i="98"/>
  <c r="K60" i="98"/>
  <c r="S60" i="98"/>
  <c r="AA60" i="98"/>
  <c r="N60" i="98"/>
  <c r="Y61" i="98"/>
  <c r="Q61" i="98"/>
  <c r="H60" i="97"/>
  <c r="P60" i="97"/>
  <c r="AF60" i="97"/>
  <c r="P61" i="97"/>
  <c r="X60" i="97"/>
  <c r="X61" i="97"/>
  <c r="F60" i="97"/>
  <c r="G61" i="97"/>
  <c r="G60" i="97"/>
  <c r="AF61" i="97"/>
  <c r="N60" i="97"/>
  <c r="O61" i="97"/>
  <c r="O60" i="97"/>
  <c r="AE61" i="97"/>
  <c r="AE60" i="97"/>
  <c r="K60" i="97"/>
  <c r="AA60" i="97"/>
  <c r="D60" i="97"/>
  <c r="L60" i="97"/>
  <c r="T60" i="97"/>
  <c r="AB60" i="97"/>
  <c r="W61" i="97"/>
  <c r="W60" i="97"/>
  <c r="H61" i="97"/>
  <c r="E60" i="97"/>
  <c r="M60" i="97"/>
  <c r="U60" i="97"/>
  <c r="AC60" i="97"/>
  <c r="V60" i="97"/>
  <c r="S60" i="97"/>
  <c r="J61" i="97"/>
  <c r="R61" i="97"/>
  <c r="Z61" i="97"/>
  <c r="Q61" i="97"/>
  <c r="G61" i="96"/>
  <c r="G60" i="96"/>
  <c r="R61" i="96"/>
  <c r="Z61" i="96"/>
  <c r="O61" i="96"/>
  <c r="O60" i="96"/>
  <c r="P61" i="96"/>
  <c r="W61" i="96"/>
  <c r="W60" i="96"/>
  <c r="AF61" i="96"/>
  <c r="F60" i="96"/>
  <c r="F61" i="96"/>
  <c r="N61" i="96"/>
  <c r="N60" i="96"/>
  <c r="V61" i="96"/>
  <c r="V60" i="96"/>
  <c r="AD60" i="96"/>
  <c r="AD61" i="96"/>
  <c r="Y60" i="96"/>
  <c r="E60" i="96"/>
  <c r="AE60" i="96"/>
  <c r="AE61" i="96"/>
  <c r="J60" i="96"/>
  <c r="R60" i="96"/>
  <c r="Z60" i="96"/>
  <c r="AC60" i="96"/>
  <c r="Q53" i="96"/>
  <c r="Q58" i="96" s="1"/>
  <c r="Y53" i="96"/>
  <c r="Y58" i="96" s="1"/>
  <c r="Y61" i="96" s="1"/>
  <c r="I53" i="96"/>
  <c r="I58" i="96" s="1"/>
  <c r="I61" i="96" s="1"/>
  <c r="Q61" i="96" l="1"/>
  <c r="Q63" i="96"/>
  <c r="Q60" i="96"/>
  <c r="I60" i="96"/>
  <c r="J4" i="15" l="1"/>
  <c r="K4" i="15"/>
  <c r="J5" i="15"/>
  <c r="K5" i="15"/>
  <c r="J6" i="15"/>
  <c r="K6" i="15"/>
  <c r="J7" i="15"/>
  <c r="K7" i="15"/>
  <c r="J8" i="15"/>
  <c r="K8" i="15"/>
  <c r="J9" i="15"/>
  <c r="K9" i="15"/>
  <c r="J10" i="15"/>
  <c r="K10" i="15"/>
  <c r="J11" i="15"/>
  <c r="K11" i="15"/>
  <c r="J12" i="15"/>
  <c r="K12" i="15"/>
  <c r="J13" i="15"/>
  <c r="K13" i="15"/>
  <c r="J14" i="15"/>
  <c r="K14" i="15"/>
  <c r="J15" i="15"/>
  <c r="K15" i="15"/>
  <c r="J16" i="15"/>
  <c r="K16" i="15"/>
  <c r="J17" i="15"/>
  <c r="K17" i="15"/>
  <c r="J18" i="15"/>
  <c r="K18" i="15"/>
  <c r="J19" i="15"/>
  <c r="K19" i="15"/>
  <c r="J20" i="15"/>
  <c r="K20" i="15"/>
  <c r="J21" i="15"/>
  <c r="K21" i="15"/>
  <c r="J22" i="15"/>
  <c r="K22" i="15"/>
  <c r="J23" i="15"/>
  <c r="K23" i="15"/>
  <c r="J24" i="15"/>
  <c r="K24" i="15"/>
  <c r="J25" i="15"/>
  <c r="K25" i="15"/>
  <c r="J26" i="15"/>
  <c r="K26" i="15"/>
  <c r="J27" i="15"/>
  <c r="K27" i="15"/>
  <c r="J28" i="15"/>
  <c r="K28" i="15"/>
  <c r="J29" i="15"/>
  <c r="K29" i="15"/>
  <c r="J30" i="15"/>
  <c r="K30" i="15"/>
  <c r="J31" i="15"/>
  <c r="K31" i="15"/>
  <c r="J32" i="15"/>
  <c r="K32" i="15"/>
  <c r="K3" i="15"/>
  <c r="J3" i="15"/>
  <c r="B114" i="14" l="1"/>
  <c r="F114" i="14" s="1"/>
  <c r="B115" i="14"/>
  <c r="F115" i="14" s="1"/>
  <c r="B116" i="14"/>
  <c r="F116" i="14" s="1"/>
  <c r="B117" i="14"/>
  <c r="F117" i="14" s="1"/>
  <c r="B118" i="14"/>
  <c r="F118" i="14" s="1"/>
  <c r="B119" i="14"/>
  <c r="F119" i="14" s="1"/>
  <c r="B120" i="14"/>
  <c r="C120" i="14" s="1"/>
  <c r="B121" i="14"/>
  <c r="F121" i="14" s="1"/>
  <c r="B122" i="14"/>
  <c r="F122" i="14" s="1"/>
  <c r="B123" i="14"/>
  <c r="F123" i="14" s="1"/>
  <c r="B124" i="14"/>
  <c r="F124" i="14" s="1"/>
  <c r="B125" i="14"/>
  <c r="F125" i="14" s="1"/>
  <c r="B126" i="14"/>
  <c r="F126" i="14" s="1"/>
  <c r="B127" i="14"/>
  <c r="C127" i="14" s="1"/>
  <c r="B128" i="14"/>
  <c r="F128" i="14" s="1"/>
  <c r="B113" i="14"/>
  <c r="F113" i="14" s="1"/>
  <c r="C114" i="14"/>
  <c r="C115" i="14"/>
  <c r="C116" i="14"/>
  <c r="C124" i="14"/>
  <c r="C125" i="14" l="1"/>
  <c r="C119" i="14"/>
  <c r="C118" i="14"/>
  <c r="C123" i="14"/>
  <c r="F127" i="14"/>
  <c r="C122" i="14"/>
  <c r="C117" i="14"/>
  <c r="C126" i="14"/>
  <c r="C113" i="14"/>
  <c r="C128" i="14"/>
  <c r="F120" i="14"/>
  <c r="C121" i="14"/>
  <c r="AG23" i="13" l="1"/>
  <c r="AG24" i="13"/>
  <c r="AG44" i="13"/>
  <c r="AG45" i="13"/>
  <c r="AG46" i="13"/>
  <c r="B9" i="27" l="1"/>
  <c r="B10" i="27"/>
  <c r="C11" i="27"/>
  <c r="C12" i="27"/>
  <c r="C13" i="27"/>
  <c r="C14" i="27"/>
  <c r="C15" i="27"/>
  <c r="B39" i="27"/>
  <c r="B40" i="27"/>
  <c r="B41" i="27"/>
  <c r="B42" i="27"/>
  <c r="I32" i="15" l="1"/>
  <c r="H32" i="15"/>
  <c r="I31" i="15"/>
  <c r="H31" i="15"/>
  <c r="I30" i="15"/>
  <c r="H30" i="15"/>
  <c r="I29" i="15"/>
  <c r="H29" i="15"/>
  <c r="I28" i="15"/>
  <c r="H28" i="15"/>
  <c r="I27" i="15"/>
  <c r="H27" i="15"/>
  <c r="I26" i="15"/>
  <c r="H26" i="15"/>
  <c r="I25" i="15"/>
  <c r="H25" i="15"/>
  <c r="I24" i="15"/>
  <c r="H24" i="15"/>
  <c r="I23" i="15"/>
  <c r="H23" i="15"/>
  <c r="I22" i="15"/>
  <c r="H22" i="15"/>
  <c r="I21" i="15"/>
  <c r="H21" i="15"/>
  <c r="I20" i="15"/>
  <c r="H20" i="15"/>
  <c r="I19" i="15"/>
  <c r="H19" i="15"/>
  <c r="I18" i="15"/>
  <c r="H18" i="15"/>
  <c r="I17" i="15"/>
  <c r="H17" i="15"/>
  <c r="I16" i="15"/>
  <c r="H16" i="15"/>
  <c r="I15" i="15"/>
  <c r="H15" i="15"/>
  <c r="I14" i="15"/>
  <c r="H14" i="15"/>
  <c r="I13" i="15"/>
  <c r="H13" i="15"/>
  <c r="I12" i="15"/>
  <c r="H12" i="15"/>
  <c r="I11" i="15"/>
  <c r="H11" i="15"/>
  <c r="I10" i="15"/>
  <c r="H10" i="15"/>
  <c r="I9" i="15"/>
  <c r="H9" i="15"/>
  <c r="I8" i="15"/>
  <c r="H8" i="15"/>
  <c r="I7" i="15"/>
  <c r="H7" i="15"/>
  <c r="I6" i="15"/>
  <c r="H6" i="15"/>
  <c r="I5" i="15"/>
  <c r="H5" i="15"/>
  <c r="I4" i="15"/>
  <c r="H4" i="15"/>
  <c r="I3" i="15"/>
  <c r="H3" i="15"/>
  <c r="J106" i="14" l="1"/>
  <c r="C53" i="13"/>
  <c r="C58" i="13" s="1"/>
  <c r="C68" i="13" s="1"/>
  <c r="C69" i="13" s="1"/>
  <c r="D53" i="13"/>
  <c r="D58" i="13" s="1"/>
  <c r="D68" i="13" s="1"/>
  <c r="D69" i="13" s="1"/>
  <c r="E53" i="13"/>
  <c r="E58" i="13" s="1"/>
  <c r="E68" i="13" s="1"/>
  <c r="E69" i="13" s="1"/>
  <c r="F53" i="13"/>
  <c r="F58" i="13" s="1"/>
  <c r="F68" i="13" s="1"/>
  <c r="F69" i="13" s="1"/>
  <c r="G53" i="13"/>
  <c r="G58" i="13" s="1"/>
  <c r="G68" i="13" s="1"/>
  <c r="G69" i="13" s="1"/>
  <c r="H53" i="13"/>
  <c r="H58" i="13" s="1"/>
  <c r="H68" i="13" s="1"/>
  <c r="H69" i="13" s="1"/>
  <c r="I53" i="13"/>
  <c r="I58" i="13" s="1"/>
  <c r="I68" i="13" s="1"/>
  <c r="I69" i="13" s="1"/>
  <c r="J53" i="13"/>
  <c r="J58" i="13" s="1"/>
  <c r="J68" i="13" s="1"/>
  <c r="J69" i="13" s="1"/>
  <c r="K53" i="13"/>
  <c r="K58" i="13" s="1"/>
  <c r="K68" i="13" s="1"/>
  <c r="K69" i="13" s="1"/>
  <c r="L53" i="13"/>
  <c r="L58" i="13" s="1"/>
  <c r="L68" i="13" s="1"/>
  <c r="L69" i="13" s="1"/>
  <c r="M53" i="13"/>
  <c r="M58" i="13" s="1"/>
  <c r="M68" i="13" s="1"/>
  <c r="M69" i="13" s="1"/>
  <c r="N53" i="13"/>
  <c r="N58" i="13" s="1"/>
  <c r="N68" i="13" s="1"/>
  <c r="N69" i="13" s="1"/>
  <c r="O53" i="13"/>
  <c r="O58" i="13" s="1"/>
  <c r="O68" i="13" s="1"/>
  <c r="O69" i="13" s="1"/>
  <c r="P53" i="13"/>
  <c r="P58" i="13" s="1"/>
  <c r="P68" i="13" s="1"/>
  <c r="P69" i="13" s="1"/>
  <c r="Q53" i="13"/>
  <c r="Q58" i="13" s="1"/>
  <c r="Q68" i="13" s="1"/>
  <c r="Q69" i="13" s="1"/>
  <c r="R53" i="13"/>
  <c r="R58" i="13" s="1"/>
  <c r="R68" i="13" s="1"/>
  <c r="R69" i="13" s="1"/>
  <c r="S53" i="13"/>
  <c r="S58" i="13" s="1"/>
  <c r="S68" i="13" s="1"/>
  <c r="S69" i="13" s="1"/>
  <c r="T53" i="13"/>
  <c r="T58" i="13" s="1"/>
  <c r="T68" i="13" s="1"/>
  <c r="T69" i="13" s="1"/>
  <c r="U53" i="13"/>
  <c r="U58" i="13" s="1"/>
  <c r="V53" i="13"/>
  <c r="V58" i="13" s="1"/>
  <c r="W53" i="13"/>
  <c r="W58" i="13" s="1"/>
  <c r="X53" i="13"/>
  <c r="X58" i="13" s="1"/>
  <c r="Y53" i="13"/>
  <c r="Y58" i="13" s="1"/>
  <c r="Z53" i="13"/>
  <c r="Z58" i="13" s="1"/>
  <c r="AA53" i="13"/>
  <c r="AA58" i="13" s="1"/>
  <c r="AB53" i="13"/>
  <c r="AB58" i="13" s="1"/>
  <c r="AC53" i="13"/>
  <c r="AC58" i="13" s="1"/>
  <c r="AD53" i="13"/>
  <c r="B53" i="13"/>
  <c r="B58" i="13" s="1"/>
  <c r="B68" i="13" s="1"/>
  <c r="B69" i="13" s="1"/>
  <c r="C47" i="13"/>
  <c r="D47" i="13"/>
  <c r="E47" i="13"/>
  <c r="F47" i="13"/>
  <c r="G47" i="13"/>
  <c r="H47" i="13"/>
  <c r="I47" i="13"/>
  <c r="J47" i="13"/>
  <c r="K47" i="13"/>
  <c r="L47" i="13"/>
  <c r="M47" i="13"/>
  <c r="N47" i="13"/>
  <c r="O47" i="13"/>
  <c r="P47" i="13"/>
  <c r="Q47" i="13"/>
  <c r="R47" i="13"/>
  <c r="S47" i="13"/>
  <c r="T47" i="13"/>
  <c r="U47" i="13"/>
  <c r="V47" i="13"/>
  <c r="W47" i="13"/>
  <c r="X47" i="13"/>
  <c r="Y47" i="13"/>
  <c r="Z47" i="13"/>
  <c r="AA47" i="13"/>
  <c r="AB47" i="13"/>
  <c r="AC47" i="13"/>
  <c r="AD47" i="13"/>
  <c r="B47" i="13"/>
  <c r="C50" i="13"/>
  <c r="D50" i="13"/>
  <c r="E50" i="13"/>
  <c r="F50" i="13"/>
  <c r="G50" i="13"/>
  <c r="H50" i="13"/>
  <c r="I50" i="13"/>
  <c r="J50" i="13"/>
  <c r="K50" i="13"/>
  <c r="L50" i="13"/>
  <c r="M50" i="13"/>
  <c r="N50" i="13"/>
  <c r="O50" i="13"/>
  <c r="P50" i="13"/>
  <c r="Q50" i="13"/>
  <c r="R50" i="13"/>
  <c r="S50" i="13"/>
  <c r="T50" i="13"/>
  <c r="U50" i="13"/>
  <c r="V50" i="13"/>
  <c r="W50" i="13"/>
  <c r="X50" i="13"/>
  <c r="Y50" i="13"/>
  <c r="Z50" i="13"/>
  <c r="AA50" i="13"/>
  <c r="AB50" i="13"/>
  <c r="AC50" i="13"/>
  <c r="AD50" i="13"/>
  <c r="B50" i="13"/>
  <c r="C25" i="13"/>
  <c r="D25" i="13"/>
  <c r="E25" i="13"/>
  <c r="F25" i="13"/>
  <c r="G25" i="13"/>
  <c r="H25" i="13"/>
  <c r="I25" i="13"/>
  <c r="J25" i="13"/>
  <c r="K25" i="13"/>
  <c r="L25" i="13"/>
  <c r="M25" i="13"/>
  <c r="N25" i="13"/>
  <c r="O25" i="13"/>
  <c r="P25" i="13"/>
  <c r="Q25" i="13"/>
  <c r="R25" i="13"/>
  <c r="S25" i="13"/>
  <c r="T25" i="13"/>
  <c r="U25" i="13"/>
  <c r="V25" i="13"/>
  <c r="W25" i="13"/>
  <c r="X25" i="13"/>
  <c r="Y25" i="13"/>
  <c r="Z25" i="13"/>
  <c r="AA25" i="13"/>
  <c r="AB25" i="13"/>
  <c r="AC25" i="13"/>
  <c r="AD25" i="13"/>
  <c r="C26" i="13"/>
  <c r="D26" i="13"/>
  <c r="E26" i="13"/>
  <c r="F26" i="13"/>
  <c r="G26" i="13"/>
  <c r="H26" i="13"/>
  <c r="I26" i="13"/>
  <c r="J26" i="13"/>
  <c r="K26" i="13"/>
  <c r="L26" i="13"/>
  <c r="M26" i="13"/>
  <c r="N26" i="13"/>
  <c r="O26" i="13"/>
  <c r="P26" i="13"/>
  <c r="Q26" i="13"/>
  <c r="R26" i="13"/>
  <c r="S26" i="13"/>
  <c r="T26" i="13"/>
  <c r="U26" i="13"/>
  <c r="V26" i="13"/>
  <c r="W26" i="13"/>
  <c r="X26" i="13"/>
  <c r="Y26" i="13"/>
  <c r="Z26" i="13"/>
  <c r="AA26" i="13"/>
  <c r="AB26" i="13"/>
  <c r="AC26" i="13"/>
  <c r="AD26" i="13"/>
  <c r="C27" i="13"/>
  <c r="D27" i="13"/>
  <c r="E27" i="13"/>
  <c r="F27" i="13"/>
  <c r="G27" i="13"/>
  <c r="H27" i="13"/>
  <c r="I27" i="13"/>
  <c r="J27" i="13"/>
  <c r="K27" i="13"/>
  <c r="L27" i="13"/>
  <c r="M27" i="13"/>
  <c r="N27" i="13"/>
  <c r="O27" i="13"/>
  <c r="P27" i="13"/>
  <c r="Q27" i="13"/>
  <c r="R27" i="13"/>
  <c r="S27" i="13"/>
  <c r="T27" i="13"/>
  <c r="U27" i="13"/>
  <c r="V27" i="13"/>
  <c r="W27" i="13"/>
  <c r="X27" i="13"/>
  <c r="Y27" i="13"/>
  <c r="Z27" i="13"/>
  <c r="AA27" i="13"/>
  <c r="AB27" i="13"/>
  <c r="AC27" i="13"/>
  <c r="AD27" i="13"/>
  <c r="C28" i="13"/>
  <c r="D28" i="13"/>
  <c r="E28" i="13"/>
  <c r="F28" i="13"/>
  <c r="G28" i="13"/>
  <c r="H28" i="13"/>
  <c r="I28" i="13"/>
  <c r="J28" i="13"/>
  <c r="K28" i="13"/>
  <c r="L28" i="13"/>
  <c r="M28" i="13"/>
  <c r="N28" i="13"/>
  <c r="O28" i="13"/>
  <c r="P28" i="13"/>
  <c r="Q28" i="13"/>
  <c r="R28" i="13"/>
  <c r="S28" i="13"/>
  <c r="T28" i="13"/>
  <c r="U28" i="13"/>
  <c r="V28" i="13"/>
  <c r="W28" i="13"/>
  <c r="X28" i="13"/>
  <c r="Y28" i="13"/>
  <c r="Z28" i="13"/>
  <c r="AA28" i="13"/>
  <c r="AB28" i="13"/>
  <c r="AC28" i="13"/>
  <c r="AD28" i="13"/>
  <c r="C29" i="13"/>
  <c r="D29" i="13"/>
  <c r="E29" i="13"/>
  <c r="F29" i="13"/>
  <c r="G29" i="13"/>
  <c r="H29" i="13"/>
  <c r="I29" i="13"/>
  <c r="J29" i="13"/>
  <c r="K29" i="13"/>
  <c r="L29" i="13"/>
  <c r="M29" i="13"/>
  <c r="N29" i="13"/>
  <c r="O29" i="13"/>
  <c r="P29" i="13"/>
  <c r="Q29" i="13"/>
  <c r="R29" i="13"/>
  <c r="S29" i="13"/>
  <c r="T29" i="13"/>
  <c r="U29" i="13"/>
  <c r="V29" i="13"/>
  <c r="W29" i="13"/>
  <c r="X29" i="13"/>
  <c r="Y29" i="13"/>
  <c r="Z29" i="13"/>
  <c r="AA29" i="13"/>
  <c r="AB29" i="13"/>
  <c r="AC29" i="13"/>
  <c r="AD29" i="13"/>
  <c r="C30" i="13"/>
  <c r="D30" i="13"/>
  <c r="E30" i="13"/>
  <c r="F30" i="13"/>
  <c r="G30" i="13"/>
  <c r="H30" i="13"/>
  <c r="I30" i="13"/>
  <c r="J30" i="13"/>
  <c r="K30" i="13"/>
  <c r="L30" i="13"/>
  <c r="M30" i="13"/>
  <c r="N30" i="13"/>
  <c r="O30" i="13"/>
  <c r="P30" i="13"/>
  <c r="Q30" i="13"/>
  <c r="R30" i="13"/>
  <c r="S30" i="13"/>
  <c r="T30" i="13"/>
  <c r="U30" i="13"/>
  <c r="V30" i="13"/>
  <c r="W30" i="13"/>
  <c r="X30" i="13"/>
  <c r="Y30" i="13"/>
  <c r="Z30" i="13"/>
  <c r="AA30" i="13"/>
  <c r="AB30" i="13"/>
  <c r="AC30" i="13"/>
  <c r="AD30" i="13"/>
  <c r="C31" i="13"/>
  <c r="D31" i="13"/>
  <c r="E31" i="13"/>
  <c r="F31" i="13"/>
  <c r="G31" i="13"/>
  <c r="H31" i="13"/>
  <c r="I31" i="13"/>
  <c r="J31" i="13"/>
  <c r="K31" i="13"/>
  <c r="L31" i="13"/>
  <c r="M31" i="13"/>
  <c r="N31" i="13"/>
  <c r="O31" i="13"/>
  <c r="P31" i="13"/>
  <c r="Q31" i="13"/>
  <c r="R31" i="13"/>
  <c r="S31" i="13"/>
  <c r="T31" i="13"/>
  <c r="U31" i="13"/>
  <c r="V31" i="13"/>
  <c r="W31" i="13"/>
  <c r="X31" i="13"/>
  <c r="Y31" i="13"/>
  <c r="Z31" i="13"/>
  <c r="AA31" i="13"/>
  <c r="AB31" i="13"/>
  <c r="AC31" i="13"/>
  <c r="AD31" i="13"/>
  <c r="C32" i="13"/>
  <c r="D32" i="13"/>
  <c r="E32" i="13"/>
  <c r="F32" i="13"/>
  <c r="G32" i="13"/>
  <c r="H32" i="13"/>
  <c r="I32" i="13"/>
  <c r="J32" i="13"/>
  <c r="K32" i="13"/>
  <c r="L32" i="13"/>
  <c r="M32" i="13"/>
  <c r="N32" i="13"/>
  <c r="O32" i="13"/>
  <c r="P32" i="13"/>
  <c r="Q32" i="13"/>
  <c r="R32" i="13"/>
  <c r="S32" i="13"/>
  <c r="T32" i="13"/>
  <c r="U32" i="13"/>
  <c r="V32" i="13"/>
  <c r="W32" i="13"/>
  <c r="X32" i="13"/>
  <c r="Y32" i="13"/>
  <c r="Z32" i="13"/>
  <c r="AA32" i="13"/>
  <c r="AB32" i="13"/>
  <c r="AC32" i="13"/>
  <c r="AD32" i="13"/>
  <c r="C33" i="13"/>
  <c r="D33" i="13"/>
  <c r="E33" i="13"/>
  <c r="F33" i="13"/>
  <c r="G33" i="13"/>
  <c r="H33" i="13"/>
  <c r="I33" i="13"/>
  <c r="J33" i="13"/>
  <c r="K33" i="13"/>
  <c r="L33" i="13"/>
  <c r="M33" i="13"/>
  <c r="N33" i="13"/>
  <c r="O33" i="13"/>
  <c r="P33" i="13"/>
  <c r="Q33" i="13"/>
  <c r="R33" i="13"/>
  <c r="S33" i="13"/>
  <c r="T33" i="13"/>
  <c r="U33" i="13"/>
  <c r="V33" i="13"/>
  <c r="W33" i="13"/>
  <c r="X33" i="13"/>
  <c r="Y33" i="13"/>
  <c r="Z33" i="13"/>
  <c r="AA33" i="13"/>
  <c r="AB33" i="13"/>
  <c r="AC33" i="13"/>
  <c r="AD33" i="13"/>
  <c r="C34" i="13"/>
  <c r="D34" i="13"/>
  <c r="E34" i="13"/>
  <c r="F34" i="13"/>
  <c r="G34" i="13"/>
  <c r="H34" i="13"/>
  <c r="I34" i="13"/>
  <c r="J34" i="13"/>
  <c r="K34" i="13"/>
  <c r="L34" i="13"/>
  <c r="M34" i="13"/>
  <c r="N34" i="13"/>
  <c r="O34" i="13"/>
  <c r="P34" i="13"/>
  <c r="Q34" i="13"/>
  <c r="R34" i="13"/>
  <c r="S34" i="13"/>
  <c r="T34" i="13"/>
  <c r="U34" i="13"/>
  <c r="V34" i="13"/>
  <c r="W34" i="13"/>
  <c r="X34" i="13"/>
  <c r="Y34" i="13"/>
  <c r="Z34" i="13"/>
  <c r="AA34" i="13"/>
  <c r="AB34" i="13"/>
  <c r="AC34" i="13"/>
  <c r="AD34" i="13"/>
  <c r="C35" i="13"/>
  <c r="D35" i="13"/>
  <c r="E35" i="13"/>
  <c r="F35" i="13"/>
  <c r="G35" i="13"/>
  <c r="H35" i="13"/>
  <c r="I35" i="13"/>
  <c r="J35" i="13"/>
  <c r="K35" i="13"/>
  <c r="L35" i="13"/>
  <c r="M35" i="13"/>
  <c r="N35" i="13"/>
  <c r="O35" i="13"/>
  <c r="P35" i="13"/>
  <c r="Q35" i="13"/>
  <c r="R35" i="13"/>
  <c r="S35" i="13"/>
  <c r="T35" i="13"/>
  <c r="U35" i="13"/>
  <c r="V35" i="13"/>
  <c r="W35" i="13"/>
  <c r="X35" i="13"/>
  <c r="Y35" i="13"/>
  <c r="Z35" i="13"/>
  <c r="AA35" i="13"/>
  <c r="AB35" i="13"/>
  <c r="AC35" i="13"/>
  <c r="AD35" i="13"/>
  <c r="AG35" i="13" s="1"/>
  <c r="C36" i="13"/>
  <c r="D36" i="13"/>
  <c r="E36" i="13"/>
  <c r="F36" i="13"/>
  <c r="G36" i="13"/>
  <c r="H36" i="13"/>
  <c r="I36" i="13"/>
  <c r="J36" i="13"/>
  <c r="K36" i="13"/>
  <c r="L36" i="13"/>
  <c r="M36" i="13"/>
  <c r="N36" i="13"/>
  <c r="O36" i="13"/>
  <c r="P36" i="13"/>
  <c r="Q36" i="13"/>
  <c r="R36" i="13"/>
  <c r="S36" i="13"/>
  <c r="T36" i="13"/>
  <c r="U36" i="13"/>
  <c r="V36" i="13"/>
  <c r="W36" i="13"/>
  <c r="X36" i="13"/>
  <c r="Y36" i="13"/>
  <c r="Z36" i="13"/>
  <c r="AA36" i="13"/>
  <c r="AB36" i="13"/>
  <c r="AC36" i="13"/>
  <c r="AD36" i="13"/>
  <c r="C37" i="13"/>
  <c r="D37" i="13"/>
  <c r="E37" i="13"/>
  <c r="F37" i="13"/>
  <c r="G37" i="13"/>
  <c r="H37" i="13"/>
  <c r="I37" i="13"/>
  <c r="J37" i="13"/>
  <c r="K37" i="13"/>
  <c r="L37" i="13"/>
  <c r="M37" i="13"/>
  <c r="N37" i="13"/>
  <c r="O37" i="13"/>
  <c r="P37" i="13"/>
  <c r="Q37" i="13"/>
  <c r="R37" i="13"/>
  <c r="S37" i="13"/>
  <c r="T37" i="13"/>
  <c r="U37" i="13"/>
  <c r="V37" i="13"/>
  <c r="W37" i="13"/>
  <c r="X37" i="13"/>
  <c r="Y37" i="13"/>
  <c r="Z37" i="13"/>
  <c r="AA37" i="13"/>
  <c r="AB37" i="13"/>
  <c r="AC37" i="13"/>
  <c r="AD37" i="13"/>
  <c r="C38" i="13"/>
  <c r="D38" i="13"/>
  <c r="E38" i="13"/>
  <c r="F38" i="13"/>
  <c r="G38" i="13"/>
  <c r="H38" i="13"/>
  <c r="I38" i="13"/>
  <c r="J38" i="13"/>
  <c r="K38" i="13"/>
  <c r="L38" i="13"/>
  <c r="M38" i="13"/>
  <c r="N38" i="13"/>
  <c r="O38" i="13"/>
  <c r="P38" i="13"/>
  <c r="Q38" i="13"/>
  <c r="R38" i="13"/>
  <c r="S38" i="13"/>
  <c r="T38" i="13"/>
  <c r="U38" i="13"/>
  <c r="V38" i="13"/>
  <c r="W38" i="13"/>
  <c r="X38" i="13"/>
  <c r="Y38" i="13"/>
  <c r="Z38" i="13"/>
  <c r="AA38" i="13"/>
  <c r="AB38" i="13"/>
  <c r="AC38" i="13"/>
  <c r="AD38" i="13"/>
  <c r="C39" i="13"/>
  <c r="D39" i="13"/>
  <c r="E39" i="13"/>
  <c r="F39" i="13"/>
  <c r="G39" i="13"/>
  <c r="H39" i="13"/>
  <c r="I39" i="13"/>
  <c r="J39" i="13"/>
  <c r="K39" i="13"/>
  <c r="L39" i="13"/>
  <c r="M39" i="13"/>
  <c r="N39" i="13"/>
  <c r="O39" i="13"/>
  <c r="P39" i="13"/>
  <c r="Q39" i="13"/>
  <c r="R39" i="13"/>
  <c r="S39" i="13"/>
  <c r="T39" i="13"/>
  <c r="U39" i="13"/>
  <c r="V39" i="13"/>
  <c r="W39" i="13"/>
  <c r="X39" i="13"/>
  <c r="Y39" i="13"/>
  <c r="Z39" i="13"/>
  <c r="AA39" i="13"/>
  <c r="AB39" i="13"/>
  <c r="AC39" i="13"/>
  <c r="AD39" i="13"/>
  <c r="AG39" i="13" s="1"/>
  <c r="C40" i="13"/>
  <c r="D40" i="13"/>
  <c r="E40" i="13"/>
  <c r="F40" i="13"/>
  <c r="G40" i="13"/>
  <c r="H40" i="13"/>
  <c r="I40" i="13"/>
  <c r="J40" i="13"/>
  <c r="K40" i="13"/>
  <c r="L40" i="13"/>
  <c r="M40" i="13"/>
  <c r="N40" i="13"/>
  <c r="O40" i="13"/>
  <c r="P40" i="13"/>
  <c r="Q40" i="13"/>
  <c r="R40" i="13"/>
  <c r="S40" i="13"/>
  <c r="T40" i="13"/>
  <c r="U40" i="13"/>
  <c r="V40" i="13"/>
  <c r="W40" i="13"/>
  <c r="X40" i="13"/>
  <c r="Y40" i="13"/>
  <c r="Z40" i="13"/>
  <c r="AA40" i="13"/>
  <c r="AB40" i="13"/>
  <c r="AC40" i="13"/>
  <c r="AD40" i="13"/>
  <c r="C41" i="13"/>
  <c r="C52" i="13" s="1"/>
  <c r="D41" i="13"/>
  <c r="D52" i="13" s="1"/>
  <c r="E41" i="13"/>
  <c r="E52" i="13" s="1"/>
  <c r="F41" i="13"/>
  <c r="F52" i="13" s="1"/>
  <c r="G41" i="13"/>
  <c r="G52" i="13" s="1"/>
  <c r="H41" i="13"/>
  <c r="H52" i="13" s="1"/>
  <c r="I41" i="13"/>
  <c r="I52" i="13" s="1"/>
  <c r="J41" i="13"/>
  <c r="J52" i="13" s="1"/>
  <c r="K41" i="13"/>
  <c r="K52" i="13" s="1"/>
  <c r="L41" i="13"/>
  <c r="L52" i="13" s="1"/>
  <c r="M41" i="13"/>
  <c r="M52" i="13" s="1"/>
  <c r="N41" i="13"/>
  <c r="N52" i="13" s="1"/>
  <c r="O41" i="13"/>
  <c r="O52" i="13" s="1"/>
  <c r="P41" i="13"/>
  <c r="P52" i="13" s="1"/>
  <c r="Q41" i="13"/>
  <c r="Q52" i="13" s="1"/>
  <c r="R41" i="13"/>
  <c r="R52" i="13" s="1"/>
  <c r="S41" i="13"/>
  <c r="S52" i="13" s="1"/>
  <c r="T41" i="13"/>
  <c r="T52" i="13" s="1"/>
  <c r="U41" i="13"/>
  <c r="U52" i="13" s="1"/>
  <c r="V41" i="13"/>
  <c r="V52" i="13" s="1"/>
  <c r="W41" i="13"/>
  <c r="W52" i="13" s="1"/>
  <c r="X41" i="13"/>
  <c r="X52" i="13" s="1"/>
  <c r="Y41" i="13"/>
  <c r="Y52" i="13" s="1"/>
  <c r="Z41" i="13"/>
  <c r="Z52" i="13" s="1"/>
  <c r="AA41" i="13"/>
  <c r="AA52" i="13" s="1"/>
  <c r="AB41" i="13"/>
  <c r="AB52" i="13" s="1"/>
  <c r="AC41" i="13"/>
  <c r="AC52" i="13" s="1"/>
  <c r="AD41" i="13"/>
  <c r="C42" i="13"/>
  <c r="D42" i="13"/>
  <c r="E42" i="13"/>
  <c r="F42" i="13"/>
  <c r="G42" i="13"/>
  <c r="H42" i="13"/>
  <c r="I42" i="13"/>
  <c r="J42" i="13"/>
  <c r="K42" i="13"/>
  <c r="L42" i="13"/>
  <c r="M42" i="13"/>
  <c r="N42" i="13"/>
  <c r="O42" i="13"/>
  <c r="P42" i="13"/>
  <c r="Q42" i="13"/>
  <c r="R42" i="13"/>
  <c r="S42" i="13"/>
  <c r="T42" i="13"/>
  <c r="U42" i="13"/>
  <c r="V42" i="13"/>
  <c r="W42" i="13"/>
  <c r="X42" i="13"/>
  <c r="Y42" i="13"/>
  <c r="Z42" i="13"/>
  <c r="AA42" i="13"/>
  <c r="AB42" i="13"/>
  <c r="AC42" i="13"/>
  <c r="AD42" i="13"/>
  <c r="C43" i="13"/>
  <c r="D43" i="13"/>
  <c r="E43" i="13"/>
  <c r="F43" i="13"/>
  <c r="G43" i="13"/>
  <c r="H43" i="13"/>
  <c r="I43" i="13"/>
  <c r="J43" i="13"/>
  <c r="K43" i="13"/>
  <c r="L43" i="13"/>
  <c r="M43" i="13"/>
  <c r="N43" i="13"/>
  <c r="O43" i="13"/>
  <c r="P43" i="13"/>
  <c r="Q43" i="13"/>
  <c r="R43" i="13"/>
  <c r="S43" i="13"/>
  <c r="T43" i="13"/>
  <c r="U43" i="13"/>
  <c r="V43" i="13"/>
  <c r="W43" i="13"/>
  <c r="X43" i="13"/>
  <c r="Y43" i="13"/>
  <c r="Z43" i="13"/>
  <c r="AA43" i="13"/>
  <c r="AB43" i="13"/>
  <c r="AC43" i="13"/>
  <c r="AD43" i="13"/>
  <c r="B26" i="13"/>
  <c r="B27" i="13"/>
  <c r="B28" i="13"/>
  <c r="B29" i="13"/>
  <c r="B30" i="13"/>
  <c r="B31" i="13"/>
  <c r="B32" i="13"/>
  <c r="B33" i="13"/>
  <c r="B34" i="13"/>
  <c r="B35" i="13"/>
  <c r="B36" i="13"/>
  <c r="B37" i="13"/>
  <c r="B38" i="13"/>
  <c r="B39" i="13"/>
  <c r="B40" i="13"/>
  <c r="B41" i="13"/>
  <c r="B42" i="13"/>
  <c r="B43" i="13"/>
  <c r="B25" i="13"/>
  <c r="B3" i="13"/>
  <c r="C3" i="13"/>
  <c r="D3" i="13"/>
  <c r="D72" i="13" s="1"/>
  <c r="E3" i="13"/>
  <c r="F3" i="13"/>
  <c r="G3" i="13"/>
  <c r="H3" i="13"/>
  <c r="I3" i="13"/>
  <c r="J3" i="13"/>
  <c r="K3" i="13"/>
  <c r="L3" i="13"/>
  <c r="M3" i="13"/>
  <c r="N3" i="13"/>
  <c r="O3" i="13"/>
  <c r="P3" i="13"/>
  <c r="P72" i="13" s="1"/>
  <c r="Q3" i="13"/>
  <c r="Q72" i="13" s="1"/>
  <c r="R3" i="13"/>
  <c r="S3" i="13"/>
  <c r="T3" i="13"/>
  <c r="T72" i="13" s="1"/>
  <c r="U3" i="13"/>
  <c r="V3" i="13"/>
  <c r="W3" i="13"/>
  <c r="X3" i="13"/>
  <c r="Y3" i="13"/>
  <c r="Z3" i="13"/>
  <c r="AA3" i="13"/>
  <c r="AB3" i="13"/>
  <c r="AB72" i="13" s="1"/>
  <c r="AC3" i="13"/>
  <c r="AD3" i="13"/>
  <c r="C4" i="13"/>
  <c r="D4" i="13"/>
  <c r="E4" i="13"/>
  <c r="F4" i="13"/>
  <c r="G4" i="13"/>
  <c r="H4" i="13"/>
  <c r="I4" i="13"/>
  <c r="J4" i="13"/>
  <c r="K4" i="13"/>
  <c r="L4" i="13"/>
  <c r="M4" i="13"/>
  <c r="N4" i="13"/>
  <c r="O4" i="13"/>
  <c r="P4" i="13"/>
  <c r="Q4" i="13"/>
  <c r="R4" i="13"/>
  <c r="S4" i="13"/>
  <c r="T4" i="13"/>
  <c r="U4" i="13"/>
  <c r="V4" i="13"/>
  <c r="W4" i="13"/>
  <c r="X4" i="13"/>
  <c r="Y4" i="13"/>
  <c r="Z4" i="13"/>
  <c r="AA4" i="13"/>
  <c r="AB4" i="13"/>
  <c r="AC4" i="13"/>
  <c r="AD4" i="13"/>
  <c r="C5" i="13"/>
  <c r="D5" i="13"/>
  <c r="E5" i="13"/>
  <c r="F5" i="13"/>
  <c r="G5" i="13"/>
  <c r="H5" i="13"/>
  <c r="I5" i="13"/>
  <c r="J5" i="13"/>
  <c r="K5" i="13"/>
  <c r="L5" i="13"/>
  <c r="M5" i="13"/>
  <c r="N5" i="13"/>
  <c r="O5" i="13"/>
  <c r="P5" i="13"/>
  <c r="Q5" i="13"/>
  <c r="R5" i="13"/>
  <c r="S5" i="13"/>
  <c r="T5" i="13"/>
  <c r="U5" i="13"/>
  <c r="V5" i="13"/>
  <c r="W5" i="13"/>
  <c r="X5" i="13"/>
  <c r="Y5" i="13"/>
  <c r="Z5" i="13"/>
  <c r="AA5" i="13"/>
  <c r="AB5" i="13"/>
  <c r="AC5" i="13"/>
  <c r="AD5" i="13"/>
  <c r="C6" i="13"/>
  <c r="D6" i="13"/>
  <c r="E6" i="13"/>
  <c r="F6" i="13"/>
  <c r="G6" i="13"/>
  <c r="H6" i="13"/>
  <c r="I6" i="13"/>
  <c r="J6" i="13"/>
  <c r="K6" i="13"/>
  <c r="L6" i="13"/>
  <c r="M6" i="13"/>
  <c r="N6" i="13"/>
  <c r="O6" i="13"/>
  <c r="P6" i="13"/>
  <c r="Q6" i="13"/>
  <c r="R6" i="13"/>
  <c r="S6" i="13"/>
  <c r="T6" i="13"/>
  <c r="U6" i="13"/>
  <c r="V6" i="13"/>
  <c r="W6" i="13"/>
  <c r="X6" i="13"/>
  <c r="Y6" i="13"/>
  <c r="Z6" i="13"/>
  <c r="AA6" i="13"/>
  <c r="AB6" i="13"/>
  <c r="AC6" i="13"/>
  <c r="AD6" i="13"/>
  <c r="C7" i="13"/>
  <c r="D7" i="13"/>
  <c r="E7" i="13"/>
  <c r="F7" i="13"/>
  <c r="G7" i="13"/>
  <c r="H7" i="13"/>
  <c r="I7" i="13"/>
  <c r="J7" i="13"/>
  <c r="K7" i="13"/>
  <c r="L7" i="13"/>
  <c r="M7" i="13"/>
  <c r="N7" i="13"/>
  <c r="O7" i="13"/>
  <c r="P7" i="13"/>
  <c r="Q7" i="13"/>
  <c r="R7" i="13"/>
  <c r="S7" i="13"/>
  <c r="T7" i="13"/>
  <c r="U7" i="13"/>
  <c r="V7" i="13"/>
  <c r="W7" i="13"/>
  <c r="X7" i="13"/>
  <c r="Y7" i="13"/>
  <c r="Z7" i="13"/>
  <c r="AA7" i="13"/>
  <c r="AB7" i="13"/>
  <c r="AC7" i="13"/>
  <c r="AD7" i="13"/>
  <c r="C8" i="13"/>
  <c r="D8" i="13"/>
  <c r="E8" i="13"/>
  <c r="F8" i="13"/>
  <c r="G8" i="13"/>
  <c r="H8" i="13"/>
  <c r="I8" i="13"/>
  <c r="J8" i="13"/>
  <c r="K8" i="13"/>
  <c r="L8" i="13"/>
  <c r="M8" i="13"/>
  <c r="N8" i="13"/>
  <c r="O8" i="13"/>
  <c r="P8" i="13"/>
  <c r="Q8" i="13"/>
  <c r="R8" i="13"/>
  <c r="S8" i="13"/>
  <c r="T8" i="13"/>
  <c r="U8" i="13"/>
  <c r="V8" i="13"/>
  <c r="W8" i="13"/>
  <c r="X8" i="13"/>
  <c r="Y8" i="13"/>
  <c r="Z8" i="13"/>
  <c r="AA8" i="13"/>
  <c r="AB8" i="13"/>
  <c r="AC8" i="13"/>
  <c r="AD8" i="13"/>
  <c r="C9" i="13"/>
  <c r="D9" i="13"/>
  <c r="E9" i="13"/>
  <c r="F9" i="13"/>
  <c r="G9" i="13"/>
  <c r="H9" i="13"/>
  <c r="I9" i="13"/>
  <c r="J9" i="13"/>
  <c r="K9" i="13"/>
  <c r="L9" i="13"/>
  <c r="M9" i="13"/>
  <c r="N9" i="13"/>
  <c r="O9" i="13"/>
  <c r="P9" i="13"/>
  <c r="Q9" i="13"/>
  <c r="R9" i="13"/>
  <c r="S9" i="13"/>
  <c r="T9" i="13"/>
  <c r="U9" i="13"/>
  <c r="V9" i="13"/>
  <c r="W9" i="13"/>
  <c r="X9" i="13"/>
  <c r="Y9" i="13"/>
  <c r="Z9" i="13"/>
  <c r="AA9" i="13"/>
  <c r="AB9" i="13"/>
  <c r="AC9" i="13"/>
  <c r="AD9" i="13"/>
  <c r="C10" i="13"/>
  <c r="D10" i="13"/>
  <c r="E10" i="13"/>
  <c r="F10" i="13"/>
  <c r="G10" i="13"/>
  <c r="H10" i="13"/>
  <c r="I10" i="13"/>
  <c r="J10" i="13"/>
  <c r="J73" i="13" s="1"/>
  <c r="K10" i="13"/>
  <c r="L10" i="13"/>
  <c r="M10" i="13"/>
  <c r="N10" i="13"/>
  <c r="O10" i="13"/>
  <c r="P10" i="13"/>
  <c r="Q10" i="13"/>
  <c r="R10" i="13"/>
  <c r="R73" i="13" s="1"/>
  <c r="S10" i="13"/>
  <c r="T10" i="13"/>
  <c r="U10" i="13"/>
  <c r="V10" i="13"/>
  <c r="W10" i="13"/>
  <c r="X10" i="13"/>
  <c r="Y10" i="13"/>
  <c r="Z10" i="13"/>
  <c r="Z73" i="13" s="1"/>
  <c r="AA10" i="13"/>
  <c r="AB10" i="13"/>
  <c r="AC10" i="13"/>
  <c r="AD10" i="13"/>
  <c r="C11" i="13"/>
  <c r="D11" i="13"/>
  <c r="D74" i="13" s="1"/>
  <c r="E11" i="13"/>
  <c r="E74" i="13" s="1"/>
  <c r="F11" i="13"/>
  <c r="G11" i="13"/>
  <c r="H11" i="13"/>
  <c r="I11" i="13"/>
  <c r="J11" i="13"/>
  <c r="K11" i="13"/>
  <c r="L11" i="13"/>
  <c r="L74" i="13" s="1"/>
  <c r="M11" i="13"/>
  <c r="N11" i="13"/>
  <c r="O11" i="13"/>
  <c r="P11" i="13"/>
  <c r="P74" i="13" s="1"/>
  <c r="Q11" i="13"/>
  <c r="R11" i="13"/>
  <c r="S11" i="13"/>
  <c r="T11" i="13"/>
  <c r="T74" i="13" s="1"/>
  <c r="U11" i="13"/>
  <c r="U74" i="13" s="1"/>
  <c r="V11" i="13"/>
  <c r="W11" i="13"/>
  <c r="X11" i="13"/>
  <c r="X74" i="13" s="1"/>
  <c r="Y11" i="13"/>
  <c r="Z11" i="13"/>
  <c r="AA11" i="13"/>
  <c r="AB11" i="13"/>
  <c r="AB74" i="13" s="1"/>
  <c r="AC11" i="13"/>
  <c r="AD11" i="13"/>
  <c r="C12" i="13"/>
  <c r="D12" i="13"/>
  <c r="E12" i="13"/>
  <c r="F12" i="13"/>
  <c r="G12" i="13"/>
  <c r="H12" i="13"/>
  <c r="I12" i="13"/>
  <c r="J12" i="13"/>
  <c r="K12" i="13"/>
  <c r="L12" i="13"/>
  <c r="M12" i="13"/>
  <c r="N12" i="13"/>
  <c r="O12" i="13"/>
  <c r="P12" i="13"/>
  <c r="Q12" i="13"/>
  <c r="R12" i="13"/>
  <c r="S12" i="13"/>
  <c r="T12" i="13"/>
  <c r="U12" i="13"/>
  <c r="V12" i="13"/>
  <c r="W12" i="13"/>
  <c r="X12" i="13"/>
  <c r="Y12" i="13"/>
  <c r="Z12" i="13"/>
  <c r="AA12" i="13"/>
  <c r="AB12" i="13"/>
  <c r="AC12" i="13"/>
  <c r="AD12" i="13"/>
  <c r="C13" i="13"/>
  <c r="D13" i="13"/>
  <c r="E13" i="13"/>
  <c r="F13" i="13"/>
  <c r="G13" i="13"/>
  <c r="H13" i="13"/>
  <c r="I13" i="13"/>
  <c r="J13" i="13"/>
  <c r="K13" i="13"/>
  <c r="L13" i="13"/>
  <c r="M13" i="13"/>
  <c r="N13" i="13"/>
  <c r="O13" i="13"/>
  <c r="P13" i="13"/>
  <c r="Q13" i="13"/>
  <c r="R13" i="13"/>
  <c r="S13" i="13"/>
  <c r="T13" i="13"/>
  <c r="U13" i="13"/>
  <c r="V13" i="13"/>
  <c r="W13" i="13"/>
  <c r="X13" i="13"/>
  <c r="Y13" i="13"/>
  <c r="Z13" i="13"/>
  <c r="AA13" i="13"/>
  <c r="AB13" i="13"/>
  <c r="AC13" i="13"/>
  <c r="AD13" i="13"/>
  <c r="C14" i="13"/>
  <c r="D14" i="13"/>
  <c r="E14" i="13"/>
  <c r="F14" i="13"/>
  <c r="G14" i="13"/>
  <c r="H14" i="13"/>
  <c r="I14" i="13"/>
  <c r="J14" i="13"/>
  <c r="K14" i="13"/>
  <c r="L14" i="13"/>
  <c r="M14" i="13"/>
  <c r="N14" i="13"/>
  <c r="O14" i="13"/>
  <c r="P14" i="13"/>
  <c r="Q14" i="13"/>
  <c r="R14" i="13"/>
  <c r="S14" i="13"/>
  <c r="T14" i="13"/>
  <c r="U14" i="13"/>
  <c r="V14" i="13"/>
  <c r="W14" i="13"/>
  <c r="X14" i="13"/>
  <c r="Y14" i="13"/>
  <c r="Z14" i="13"/>
  <c r="AA14" i="13"/>
  <c r="AB14" i="13"/>
  <c r="AC14" i="13"/>
  <c r="AD14" i="13"/>
  <c r="C15" i="13"/>
  <c r="D15" i="13"/>
  <c r="E15" i="13"/>
  <c r="F15" i="13"/>
  <c r="G15" i="13"/>
  <c r="H15" i="13"/>
  <c r="I15" i="13"/>
  <c r="J15" i="13"/>
  <c r="K15" i="13"/>
  <c r="K75" i="13" s="1"/>
  <c r="L15" i="13"/>
  <c r="M15" i="13"/>
  <c r="N15" i="13"/>
  <c r="O15" i="13"/>
  <c r="P15" i="13"/>
  <c r="Q15" i="13"/>
  <c r="R15" i="13"/>
  <c r="S15" i="13"/>
  <c r="S75" i="13" s="1"/>
  <c r="T15" i="13"/>
  <c r="U15" i="13"/>
  <c r="V15" i="13"/>
  <c r="W15" i="13"/>
  <c r="X15" i="13"/>
  <c r="Y15" i="13"/>
  <c r="Z15" i="13"/>
  <c r="AA15" i="13"/>
  <c r="AA75" i="13" s="1"/>
  <c r="AB15" i="13"/>
  <c r="AC15" i="13"/>
  <c r="AD15" i="13"/>
  <c r="C16" i="13"/>
  <c r="D16" i="13"/>
  <c r="E16" i="13"/>
  <c r="F16" i="13"/>
  <c r="G16" i="13"/>
  <c r="H16" i="13"/>
  <c r="I16" i="13"/>
  <c r="J16" i="13"/>
  <c r="J76" i="13" s="1"/>
  <c r="K16" i="13"/>
  <c r="L16" i="13"/>
  <c r="M16" i="13"/>
  <c r="N16" i="13"/>
  <c r="O16" i="13"/>
  <c r="P16" i="13"/>
  <c r="Q16" i="13"/>
  <c r="R16" i="13"/>
  <c r="R76" i="13" s="1"/>
  <c r="S16" i="13"/>
  <c r="T16" i="13"/>
  <c r="U16" i="13"/>
  <c r="V16" i="13"/>
  <c r="W16" i="13"/>
  <c r="X16" i="13"/>
  <c r="Y16" i="13"/>
  <c r="Z16" i="13"/>
  <c r="Z76" i="13" s="1"/>
  <c r="AA16" i="13"/>
  <c r="AB16" i="13"/>
  <c r="AC16" i="13"/>
  <c r="AD16" i="13"/>
  <c r="C17" i="13"/>
  <c r="D17" i="13"/>
  <c r="E17" i="13"/>
  <c r="F17" i="13"/>
  <c r="G17" i="13"/>
  <c r="H17" i="13"/>
  <c r="I17" i="13"/>
  <c r="J17" i="13"/>
  <c r="K17" i="13"/>
  <c r="L17" i="13"/>
  <c r="M17" i="13"/>
  <c r="N17" i="13"/>
  <c r="O17" i="13"/>
  <c r="P17" i="13"/>
  <c r="Q17" i="13"/>
  <c r="R17" i="13"/>
  <c r="S17" i="13"/>
  <c r="T17" i="13"/>
  <c r="U17" i="13"/>
  <c r="V17" i="13"/>
  <c r="W17" i="13"/>
  <c r="X17" i="13"/>
  <c r="Y17" i="13"/>
  <c r="Z17" i="13"/>
  <c r="AA17" i="13"/>
  <c r="AB17" i="13"/>
  <c r="AC17" i="13"/>
  <c r="AD17" i="13"/>
  <c r="C18" i="13"/>
  <c r="D18" i="13"/>
  <c r="E18" i="13"/>
  <c r="F18" i="13"/>
  <c r="G18" i="13"/>
  <c r="H18" i="13"/>
  <c r="I18" i="13"/>
  <c r="J18" i="13"/>
  <c r="K18" i="13"/>
  <c r="L18" i="13"/>
  <c r="M18" i="13"/>
  <c r="N18" i="13"/>
  <c r="O18" i="13"/>
  <c r="P18" i="13"/>
  <c r="Q18" i="13"/>
  <c r="R18" i="13"/>
  <c r="S18" i="13"/>
  <c r="T18" i="13"/>
  <c r="U18" i="13"/>
  <c r="V18" i="13"/>
  <c r="W18" i="13"/>
  <c r="X18" i="13"/>
  <c r="Y18" i="13"/>
  <c r="Z18" i="13"/>
  <c r="AA18" i="13"/>
  <c r="AB18" i="13"/>
  <c r="AC18" i="13"/>
  <c r="AD18" i="13"/>
  <c r="C19" i="13"/>
  <c r="C51" i="13" s="1"/>
  <c r="D19" i="13"/>
  <c r="D51" i="13" s="1"/>
  <c r="E19" i="13"/>
  <c r="E51" i="13" s="1"/>
  <c r="F19" i="13"/>
  <c r="F51" i="13" s="1"/>
  <c r="G19" i="13"/>
  <c r="G51" i="13" s="1"/>
  <c r="H19" i="13"/>
  <c r="H51" i="13" s="1"/>
  <c r="I19" i="13"/>
  <c r="I51" i="13" s="1"/>
  <c r="J19" i="13"/>
  <c r="J51" i="13" s="1"/>
  <c r="K19" i="13"/>
  <c r="K51" i="13" s="1"/>
  <c r="L19" i="13"/>
  <c r="L51" i="13" s="1"/>
  <c r="M19" i="13"/>
  <c r="M51" i="13" s="1"/>
  <c r="N19" i="13"/>
  <c r="N51" i="13" s="1"/>
  <c r="O19" i="13"/>
  <c r="O51" i="13" s="1"/>
  <c r="P19" i="13"/>
  <c r="P51" i="13" s="1"/>
  <c r="Q19" i="13"/>
  <c r="Q51" i="13" s="1"/>
  <c r="R19" i="13"/>
  <c r="R51" i="13" s="1"/>
  <c r="S19" i="13"/>
  <c r="S51" i="13" s="1"/>
  <c r="T19" i="13"/>
  <c r="T51" i="13" s="1"/>
  <c r="U19" i="13"/>
  <c r="U51" i="13" s="1"/>
  <c r="V19" i="13"/>
  <c r="V51" i="13" s="1"/>
  <c r="W19" i="13"/>
  <c r="W51" i="13" s="1"/>
  <c r="X19" i="13"/>
  <c r="X51" i="13" s="1"/>
  <c r="Y19" i="13"/>
  <c r="Y51" i="13" s="1"/>
  <c r="Z19" i="13"/>
  <c r="Z51" i="13" s="1"/>
  <c r="AA19" i="13"/>
  <c r="AA51" i="13" s="1"/>
  <c r="AB19" i="13"/>
  <c r="AB51" i="13" s="1"/>
  <c r="AC19" i="13"/>
  <c r="AC51" i="13" s="1"/>
  <c r="AD19" i="13"/>
  <c r="C20" i="13"/>
  <c r="D20" i="13"/>
  <c r="E20" i="13"/>
  <c r="F20" i="13"/>
  <c r="G20" i="13"/>
  <c r="H20" i="13"/>
  <c r="I20" i="13"/>
  <c r="J20" i="13"/>
  <c r="K20" i="13"/>
  <c r="L20" i="13"/>
  <c r="M20" i="13"/>
  <c r="N20" i="13"/>
  <c r="O20" i="13"/>
  <c r="P20" i="13"/>
  <c r="Q20" i="13"/>
  <c r="Q77" i="13" s="1"/>
  <c r="R20" i="13"/>
  <c r="S20" i="13"/>
  <c r="T20" i="13"/>
  <c r="U20" i="13"/>
  <c r="V20" i="13"/>
  <c r="W20" i="13"/>
  <c r="X20" i="13"/>
  <c r="Y20" i="13"/>
  <c r="Z20" i="13"/>
  <c r="AA20" i="13"/>
  <c r="AB20" i="13"/>
  <c r="AC20" i="13"/>
  <c r="AD20" i="13"/>
  <c r="C21" i="13"/>
  <c r="D21" i="13"/>
  <c r="E21" i="13"/>
  <c r="F21" i="13"/>
  <c r="G21" i="13"/>
  <c r="H21" i="13"/>
  <c r="I21" i="13"/>
  <c r="J21" i="13"/>
  <c r="K21" i="13"/>
  <c r="L21" i="13"/>
  <c r="M21" i="13"/>
  <c r="N21" i="13"/>
  <c r="O21" i="13"/>
  <c r="P21" i="13"/>
  <c r="Q21" i="13"/>
  <c r="R21" i="13"/>
  <c r="S21" i="13"/>
  <c r="T21" i="13"/>
  <c r="U21" i="13"/>
  <c r="V21" i="13"/>
  <c r="W21" i="13"/>
  <c r="X21" i="13"/>
  <c r="Y21" i="13"/>
  <c r="Z21" i="13"/>
  <c r="AA21" i="13"/>
  <c r="AB21" i="13"/>
  <c r="AC21" i="13"/>
  <c r="AD21" i="13"/>
  <c r="B4" i="13"/>
  <c r="B5" i="13"/>
  <c r="B6" i="13"/>
  <c r="B7" i="13"/>
  <c r="B8" i="13"/>
  <c r="B9" i="13"/>
  <c r="B10" i="13"/>
  <c r="B11" i="13"/>
  <c r="B12" i="13"/>
  <c r="B13" i="13"/>
  <c r="B14" i="13"/>
  <c r="B15" i="13"/>
  <c r="B16" i="13"/>
  <c r="B76" i="13" s="1"/>
  <c r="B17" i="13"/>
  <c r="B18" i="13"/>
  <c r="B19" i="13"/>
  <c r="B20" i="13"/>
  <c r="B21" i="13"/>
  <c r="E114" i="14"/>
  <c r="D114" i="14"/>
  <c r="E115" i="14"/>
  <c r="D115" i="14"/>
  <c r="E116" i="14"/>
  <c r="D116" i="14"/>
  <c r="E117" i="14"/>
  <c r="D117" i="14"/>
  <c r="E118" i="14"/>
  <c r="D118" i="14"/>
  <c r="E119" i="14"/>
  <c r="D119" i="14"/>
  <c r="E120" i="14"/>
  <c r="D120" i="14"/>
  <c r="E121" i="14"/>
  <c r="D121" i="14"/>
  <c r="E122" i="14"/>
  <c r="D122" i="14"/>
  <c r="E123" i="14"/>
  <c r="D123" i="14"/>
  <c r="E124" i="14"/>
  <c r="D124" i="14"/>
  <c r="E125" i="14"/>
  <c r="D125" i="14"/>
  <c r="E126" i="14"/>
  <c r="D126" i="14"/>
  <c r="E127" i="14"/>
  <c r="D127" i="14"/>
  <c r="E128" i="14"/>
  <c r="D128" i="14"/>
  <c r="D113" i="14"/>
  <c r="E113" i="14"/>
  <c r="C4" i="14"/>
  <c r="D4" i="14"/>
  <c r="C5" i="14"/>
  <c r="D5" i="14"/>
  <c r="C6" i="14"/>
  <c r="D6" i="14"/>
  <c r="C7" i="14"/>
  <c r="D7" i="14"/>
  <c r="C8" i="14"/>
  <c r="D8" i="14"/>
  <c r="C9" i="14"/>
  <c r="D9" i="14"/>
  <c r="C10" i="14"/>
  <c r="D10" i="14"/>
  <c r="C11" i="14"/>
  <c r="D11" i="14"/>
  <c r="C12" i="14"/>
  <c r="D12" i="14"/>
  <c r="C13" i="14"/>
  <c r="D13" i="14"/>
  <c r="C14" i="14"/>
  <c r="D14" i="14"/>
  <c r="C15" i="14"/>
  <c r="D15" i="14"/>
  <c r="C16" i="14"/>
  <c r="D16" i="14"/>
  <c r="C17" i="14"/>
  <c r="D17" i="14"/>
  <c r="C18" i="14"/>
  <c r="D18" i="14"/>
  <c r="C19" i="14"/>
  <c r="D19" i="14"/>
  <c r="C20" i="14"/>
  <c r="D20" i="14"/>
  <c r="C21" i="14"/>
  <c r="D21" i="14"/>
  <c r="C22" i="14"/>
  <c r="D22" i="14"/>
  <c r="C23" i="14"/>
  <c r="D23" i="14"/>
  <c r="C24" i="14"/>
  <c r="D24" i="14"/>
  <c r="C25" i="14"/>
  <c r="D25" i="14"/>
  <c r="C26" i="14"/>
  <c r="D26" i="14"/>
  <c r="C27" i="14"/>
  <c r="D27" i="14"/>
  <c r="C28" i="14"/>
  <c r="D28" i="14"/>
  <c r="C29" i="14"/>
  <c r="D29" i="14"/>
  <c r="C30" i="14"/>
  <c r="D30" i="14"/>
  <c r="C31" i="14"/>
  <c r="D31" i="14"/>
  <c r="C32" i="14"/>
  <c r="D32" i="14"/>
  <c r="C33" i="14"/>
  <c r="D33" i="14"/>
  <c r="C34" i="14"/>
  <c r="D34" i="14"/>
  <c r="C35" i="14"/>
  <c r="D35" i="14"/>
  <c r="C36" i="14"/>
  <c r="D36" i="14"/>
  <c r="C37" i="14"/>
  <c r="D37" i="14"/>
  <c r="C38" i="14"/>
  <c r="D38" i="14"/>
  <c r="C39" i="14"/>
  <c r="D39" i="14"/>
  <c r="C40" i="14"/>
  <c r="D40" i="14"/>
  <c r="C41" i="14"/>
  <c r="D41" i="14"/>
  <c r="C42" i="14"/>
  <c r="D42" i="14"/>
  <c r="C43" i="14"/>
  <c r="D43" i="14"/>
  <c r="C44" i="14"/>
  <c r="D44" i="14"/>
  <c r="C45" i="14"/>
  <c r="D45" i="14"/>
  <c r="C46" i="14"/>
  <c r="D46" i="14"/>
  <c r="C47" i="14"/>
  <c r="D47" i="14"/>
  <c r="C48" i="14"/>
  <c r="D48" i="14"/>
  <c r="C49" i="14"/>
  <c r="D49" i="14"/>
  <c r="C50" i="14"/>
  <c r="D50" i="14"/>
  <c r="C51" i="14"/>
  <c r="D51" i="14"/>
  <c r="C52" i="14"/>
  <c r="D52" i="14"/>
  <c r="C53" i="14"/>
  <c r="D53" i="14"/>
  <c r="C54" i="14"/>
  <c r="D54" i="14"/>
  <c r="C55" i="14"/>
  <c r="D55" i="14"/>
  <c r="C56" i="14"/>
  <c r="D56" i="14"/>
  <c r="C57" i="14"/>
  <c r="D57" i="14"/>
  <c r="C58" i="14"/>
  <c r="D58" i="14"/>
  <c r="C59" i="14"/>
  <c r="D59" i="14"/>
  <c r="C60" i="14"/>
  <c r="D60" i="14"/>
  <c r="C61" i="14"/>
  <c r="D61" i="14"/>
  <c r="C62" i="14"/>
  <c r="D62" i="14"/>
  <c r="C63" i="14"/>
  <c r="D63" i="14"/>
  <c r="C64" i="14"/>
  <c r="D64" i="14"/>
  <c r="C65" i="14"/>
  <c r="D65" i="14"/>
  <c r="C66" i="14"/>
  <c r="D66" i="14"/>
  <c r="C67" i="14"/>
  <c r="D67" i="14"/>
  <c r="C68" i="14"/>
  <c r="D68" i="14"/>
  <c r="C69" i="14"/>
  <c r="D69" i="14"/>
  <c r="C70" i="14"/>
  <c r="D70" i="14"/>
  <c r="C71" i="14"/>
  <c r="D71" i="14"/>
  <c r="C72" i="14"/>
  <c r="D72" i="14"/>
  <c r="C73" i="14"/>
  <c r="D73" i="14"/>
  <c r="C74" i="14"/>
  <c r="D74" i="14"/>
  <c r="D3" i="14"/>
  <c r="C3" i="14"/>
  <c r="AD98" i="14"/>
  <c r="AC98" i="14"/>
  <c r="AB98" i="14"/>
  <c r="AA98" i="14"/>
  <c r="Z98" i="14"/>
  <c r="Y98" i="14"/>
  <c r="X98" i="14"/>
  <c r="W98" i="14"/>
  <c r="V98" i="14"/>
  <c r="U98" i="14"/>
  <c r="T98" i="14"/>
  <c r="S98" i="14"/>
  <c r="R98" i="14"/>
  <c r="Q98" i="14"/>
  <c r="P98" i="14"/>
  <c r="O98" i="14"/>
  <c r="N98" i="14"/>
  <c r="M98" i="14"/>
  <c r="L98" i="14"/>
  <c r="K98" i="14"/>
  <c r="J98" i="14"/>
  <c r="I98" i="14"/>
  <c r="H98" i="14"/>
  <c r="G98" i="14"/>
  <c r="F98" i="14"/>
  <c r="E98" i="14"/>
  <c r="D98" i="14"/>
  <c r="C98" i="14"/>
  <c r="B98" i="14"/>
  <c r="AD89" i="14"/>
  <c r="AD101" i="14" s="1"/>
  <c r="AC89" i="14"/>
  <c r="AC95" i="14" s="1"/>
  <c r="AB89" i="14"/>
  <c r="AB95" i="14" s="1"/>
  <c r="AA89" i="14"/>
  <c r="AA101" i="14" s="1"/>
  <c r="Z89" i="14"/>
  <c r="Z101" i="14" s="1"/>
  <c r="Y89" i="14"/>
  <c r="Y101" i="14" s="1"/>
  <c r="X89" i="14"/>
  <c r="X101" i="14" s="1"/>
  <c r="W89" i="14"/>
  <c r="W101" i="14" s="1"/>
  <c r="V89" i="14"/>
  <c r="V101" i="14" s="1"/>
  <c r="U89" i="14"/>
  <c r="U101" i="14" s="1"/>
  <c r="T89" i="14"/>
  <c r="T95" i="14" s="1"/>
  <c r="S89" i="14"/>
  <c r="S101" i="14" s="1"/>
  <c r="R89" i="14"/>
  <c r="R101" i="14" s="1"/>
  <c r="Q89" i="14"/>
  <c r="Q101" i="14" s="1"/>
  <c r="P89" i="14"/>
  <c r="P101" i="14" s="1"/>
  <c r="O89" i="14"/>
  <c r="O101" i="14" s="1"/>
  <c r="N89" i="14"/>
  <c r="N101" i="14" s="1"/>
  <c r="M89" i="14"/>
  <c r="M101" i="14" s="1"/>
  <c r="L89" i="14"/>
  <c r="L95" i="14" s="1"/>
  <c r="K89" i="14"/>
  <c r="K101" i="14" s="1"/>
  <c r="J89" i="14"/>
  <c r="J101" i="14" s="1"/>
  <c r="I89" i="14"/>
  <c r="I101" i="14" s="1"/>
  <c r="I109" i="14" s="1"/>
  <c r="H89" i="14"/>
  <c r="H101" i="14" s="1"/>
  <c r="H109" i="14" s="1"/>
  <c r="G89" i="14"/>
  <c r="G101" i="14" s="1"/>
  <c r="G109" i="14" s="1"/>
  <c r="F89" i="14"/>
  <c r="F101" i="14" s="1"/>
  <c r="F109" i="14" s="1"/>
  <c r="E89" i="14"/>
  <c r="E101" i="14" s="1"/>
  <c r="E109" i="14" s="1"/>
  <c r="D89" i="14"/>
  <c r="D95" i="14" s="1"/>
  <c r="D108" i="14" s="1"/>
  <c r="C89" i="14"/>
  <c r="C101" i="14" s="1"/>
  <c r="C109" i="14" s="1"/>
  <c r="B89" i="14"/>
  <c r="B95" i="14" s="1"/>
  <c r="B108" i="14" s="1"/>
  <c r="AD88" i="14"/>
  <c r="AD100" i="14" s="1"/>
  <c r="AC88" i="14"/>
  <c r="AC100" i="14" s="1"/>
  <c r="AB88" i="14"/>
  <c r="AB100" i="14" s="1"/>
  <c r="AA88" i="14"/>
  <c r="AA94" i="14" s="1"/>
  <c r="Z88" i="14"/>
  <c r="Z100" i="14" s="1"/>
  <c r="Y88" i="14"/>
  <c r="Y94" i="14" s="1"/>
  <c r="X88" i="14"/>
  <c r="X94" i="14" s="1"/>
  <c r="W88" i="14"/>
  <c r="W100" i="14" s="1"/>
  <c r="V88" i="14"/>
  <c r="V100" i="14" s="1"/>
  <c r="U88" i="14"/>
  <c r="U100" i="14" s="1"/>
  <c r="T88" i="14"/>
  <c r="T100" i="14" s="1"/>
  <c r="S88" i="14"/>
  <c r="S94" i="14" s="1"/>
  <c r="R88" i="14"/>
  <c r="R100" i="14" s="1"/>
  <c r="Q88" i="14"/>
  <c r="Q94" i="14" s="1"/>
  <c r="P88" i="14"/>
  <c r="P94" i="14" s="1"/>
  <c r="O88" i="14"/>
  <c r="O94" i="14" s="1"/>
  <c r="N88" i="14"/>
  <c r="N100" i="14" s="1"/>
  <c r="M88" i="14"/>
  <c r="M100" i="14" s="1"/>
  <c r="L88" i="14"/>
  <c r="L100" i="14" s="1"/>
  <c r="K88" i="14"/>
  <c r="K94" i="14" s="1"/>
  <c r="J88" i="14"/>
  <c r="J100" i="14" s="1"/>
  <c r="I88" i="14"/>
  <c r="I94" i="14" s="1"/>
  <c r="H88" i="14"/>
  <c r="H94" i="14" s="1"/>
  <c r="G88" i="14"/>
  <c r="G94" i="14" s="1"/>
  <c r="F88" i="14"/>
  <c r="F100" i="14" s="1"/>
  <c r="E88" i="14"/>
  <c r="E100" i="14" s="1"/>
  <c r="D88" i="14"/>
  <c r="D100" i="14" s="1"/>
  <c r="C88" i="14"/>
  <c r="C94" i="14" s="1"/>
  <c r="B88" i="14"/>
  <c r="B100" i="14" s="1"/>
  <c r="AD86" i="14"/>
  <c r="AC86" i="14"/>
  <c r="AB86" i="14"/>
  <c r="AA86" i="14"/>
  <c r="Z86" i="14"/>
  <c r="Y86" i="14"/>
  <c r="X86" i="14"/>
  <c r="W86" i="14"/>
  <c r="V86" i="14"/>
  <c r="U86" i="14"/>
  <c r="T86" i="14"/>
  <c r="S86" i="14"/>
  <c r="R86" i="14"/>
  <c r="Q86" i="14"/>
  <c r="P86" i="14"/>
  <c r="O86" i="14"/>
  <c r="N86" i="14"/>
  <c r="M86" i="14"/>
  <c r="L86" i="14"/>
  <c r="K86" i="14"/>
  <c r="J86" i="14"/>
  <c r="I86" i="14"/>
  <c r="H86" i="14"/>
  <c r="G86" i="14"/>
  <c r="F86" i="14"/>
  <c r="E86" i="14"/>
  <c r="D86" i="14"/>
  <c r="C86" i="14"/>
  <c r="B86" i="14"/>
  <c r="AD85" i="14"/>
  <c r="AC85" i="14"/>
  <c r="AB85" i="14"/>
  <c r="AA85" i="14"/>
  <c r="Z85" i="14"/>
  <c r="Y85" i="14"/>
  <c r="X85" i="14"/>
  <c r="W85" i="14"/>
  <c r="V85" i="14"/>
  <c r="U85" i="14"/>
  <c r="T85" i="14"/>
  <c r="S85" i="14"/>
  <c r="R85" i="14"/>
  <c r="Q85" i="14"/>
  <c r="P85" i="14"/>
  <c r="O85" i="14"/>
  <c r="N85" i="14"/>
  <c r="M85" i="14"/>
  <c r="L85" i="14"/>
  <c r="K85" i="14"/>
  <c r="J85" i="14"/>
  <c r="I85" i="14"/>
  <c r="H85" i="14"/>
  <c r="G85" i="14"/>
  <c r="F85" i="14"/>
  <c r="E85" i="14"/>
  <c r="D85" i="14"/>
  <c r="C85" i="14"/>
  <c r="B85" i="14"/>
  <c r="AD83" i="14"/>
  <c r="AD93" i="14" s="1"/>
  <c r="AC83" i="14"/>
  <c r="AB83" i="14"/>
  <c r="AB93" i="14" s="1"/>
  <c r="AA83" i="14"/>
  <c r="AA93" i="14" s="1"/>
  <c r="Z83" i="14"/>
  <c r="Z93" i="14" s="1"/>
  <c r="Y83" i="14"/>
  <c r="Y93" i="14" s="1"/>
  <c r="X83" i="14"/>
  <c r="X93" i="14" s="1"/>
  <c r="W83" i="14"/>
  <c r="W93" i="14" s="1"/>
  <c r="V83" i="14"/>
  <c r="V93" i="14" s="1"/>
  <c r="U83" i="14"/>
  <c r="U93" i="14" s="1"/>
  <c r="T83" i="14"/>
  <c r="T93" i="14" s="1"/>
  <c r="S83" i="14"/>
  <c r="S93" i="14" s="1"/>
  <c r="R83" i="14"/>
  <c r="R93" i="14" s="1"/>
  <c r="Q83" i="14"/>
  <c r="Q93" i="14" s="1"/>
  <c r="P83" i="14"/>
  <c r="P93" i="14" s="1"/>
  <c r="O83" i="14"/>
  <c r="O93" i="14" s="1"/>
  <c r="N83" i="14"/>
  <c r="N93" i="14" s="1"/>
  <c r="M83" i="14"/>
  <c r="L83" i="14"/>
  <c r="K83" i="14"/>
  <c r="K93" i="14" s="1"/>
  <c r="J83" i="14"/>
  <c r="J93" i="14" s="1"/>
  <c r="I83" i="14"/>
  <c r="I93" i="14" s="1"/>
  <c r="H83" i="14"/>
  <c r="H93" i="14" s="1"/>
  <c r="G83" i="14"/>
  <c r="G93" i="14" s="1"/>
  <c r="F83" i="14"/>
  <c r="F93" i="14" s="1"/>
  <c r="E83" i="14"/>
  <c r="D83" i="14"/>
  <c r="D93" i="14" s="1"/>
  <c r="C83" i="14"/>
  <c r="C93" i="14" s="1"/>
  <c r="B83" i="14"/>
  <c r="B93" i="14" s="1"/>
  <c r="AD82" i="14"/>
  <c r="AC82" i="14"/>
  <c r="AB82" i="14"/>
  <c r="AA82" i="14"/>
  <c r="Z82" i="14"/>
  <c r="Y82" i="14"/>
  <c r="X82" i="14"/>
  <c r="W82" i="14"/>
  <c r="V82" i="14"/>
  <c r="U82" i="14"/>
  <c r="T82" i="14"/>
  <c r="S82" i="14"/>
  <c r="R82" i="14"/>
  <c r="Q82" i="14"/>
  <c r="P82" i="14"/>
  <c r="O82" i="14"/>
  <c r="N82" i="14"/>
  <c r="M82" i="14"/>
  <c r="L82" i="14"/>
  <c r="K82" i="14"/>
  <c r="J82" i="14"/>
  <c r="I82" i="14"/>
  <c r="H82" i="14"/>
  <c r="G82" i="14"/>
  <c r="F82" i="14"/>
  <c r="E82" i="14"/>
  <c r="D82" i="14"/>
  <c r="C82" i="14"/>
  <c r="B82" i="14"/>
  <c r="AD81" i="14"/>
  <c r="AC81" i="14"/>
  <c r="AB81" i="14"/>
  <c r="AA81" i="14"/>
  <c r="Z81" i="14"/>
  <c r="Y81" i="14"/>
  <c r="X81" i="14"/>
  <c r="W81" i="14"/>
  <c r="V81" i="14"/>
  <c r="U81" i="14"/>
  <c r="T81" i="14"/>
  <c r="S81" i="14"/>
  <c r="R81" i="14"/>
  <c r="Q81" i="14"/>
  <c r="P81" i="14"/>
  <c r="O81" i="14"/>
  <c r="N81" i="14"/>
  <c r="M81" i="14"/>
  <c r="L81" i="14"/>
  <c r="K81" i="14"/>
  <c r="J81" i="14"/>
  <c r="I81" i="14"/>
  <c r="H81" i="14"/>
  <c r="G81" i="14"/>
  <c r="F81" i="14"/>
  <c r="E81" i="14"/>
  <c r="D81" i="14"/>
  <c r="C81" i="14"/>
  <c r="B81" i="14"/>
  <c r="AD80" i="14"/>
  <c r="AC80" i="14"/>
  <c r="AB80" i="14"/>
  <c r="AA80" i="14"/>
  <c r="Z80" i="14"/>
  <c r="Y80" i="14"/>
  <c r="X80" i="14"/>
  <c r="W80" i="14"/>
  <c r="V80" i="14"/>
  <c r="U80" i="14"/>
  <c r="T80" i="14"/>
  <c r="S80" i="14"/>
  <c r="R80" i="14"/>
  <c r="Q80" i="14"/>
  <c r="P80" i="14"/>
  <c r="O80" i="14"/>
  <c r="N80" i="14"/>
  <c r="M80" i="14"/>
  <c r="L80" i="14"/>
  <c r="K80" i="14"/>
  <c r="J80" i="14"/>
  <c r="I80" i="14"/>
  <c r="H80" i="14"/>
  <c r="G80" i="14"/>
  <c r="F80" i="14"/>
  <c r="E80" i="14"/>
  <c r="D80" i="14"/>
  <c r="C80" i="14"/>
  <c r="B80" i="14"/>
  <c r="AD79" i="14"/>
  <c r="AC79" i="14"/>
  <c r="AB79" i="14"/>
  <c r="AA79" i="14"/>
  <c r="Z79" i="14"/>
  <c r="Y79" i="14"/>
  <c r="X79" i="14"/>
  <c r="W79" i="14"/>
  <c r="V79" i="14"/>
  <c r="U79" i="14"/>
  <c r="T79" i="14"/>
  <c r="S79" i="14"/>
  <c r="R79" i="14"/>
  <c r="Q79" i="14"/>
  <c r="P79" i="14"/>
  <c r="O79" i="14"/>
  <c r="N79" i="14"/>
  <c r="M79" i="14"/>
  <c r="L79" i="14"/>
  <c r="K79" i="14"/>
  <c r="J79" i="14"/>
  <c r="I79" i="14"/>
  <c r="H79" i="14"/>
  <c r="G79" i="14"/>
  <c r="F79" i="14"/>
  <c r="E79" i="14"/>
  <c r="D79" i="14"/>
  <c r="C79" i="14"/>
  <c r="B79" i="14"/>
  <c r="AD78" i="14"/>
  <c r="AC78" i="14"/>
  <c r="AB78" i="14"/>
  <c r="AA78" i="14"/>
  <c r="Z78" i="14"/>
  <c r="Y78" i="14"/>
  <c r="X78" i="14"/>
  <c r="W78" i="14"/>
  <c r="V78" i="14"/>
  <c r="U78" i="14"/>
  <c r="T78" i="14"/>
  <c r="S78" i="14"/>
  <c r="R78" i="14"/>
  <c r="Q78" i="14"/>
  <c r="P78" i="14"/>
  <c r="O78" i="14"/>
  <c r="N78" i="14"/>
  <c r="M78" i="14"/>
  <c r="L78" i="14"/>
  <c r="K78" i="14"/>
  <c r="J78" i="14"/>
  <c r="I78" i="14"/>
  <c r="H78" i="14"/>
  <c r="G78" i="14"/>
  <c r="F78" i="14"/>
  <c r="E78" i="14"/>
  <c r="D78" i="14"/>
  <c r="C78" i="14"/>
  <c r="B78" i="14"/>
  <c r="U73" i="15"/>
  <c r="T73" i="15"/>
  <c r="S73" i="15"/>
  <c r="U72" i="15"/>
  <c r="T72" i="15"/>
  <c r="S72" i="15"/>
  <c r="U71" i="15"/>
  <c r="T71" i="15"/>
  <c r="S71" i="15"/>
  <c r="U70" i="15"/>
  <c r="T70" i="15"/>
  <c r="S70" i="15"/>
  <c r="U69" i="15"/>
  <c r="T69" i="15"/>
  <c r="S69" i="15"/>
  <c r="N32" i="15"/>
  <c r="M32" i="15"/>
  <c r="F32" i="15"/>
  <c r="N31" i="15"/>
  <c r="M31" i="15"/>
  <c r="F31" i="15"/>
  <c r="N30" i="15"/>
  <c r="M30" i="15"/>
  <c r="F30" i="15"/>
  <c r="N29" i="15"/>
  <c r="M29" i="15"/>
  <c r="F29" i="15"/>
  <c r="N28" i="15"/>
  <c r="M28" i="15"/>
  <c r="F28" i="15"/>
  <c r="N27" i="15"/>
  <c r="M27" i="15"/>
  <c r="F27" i="15"/>
  <c r="N26" i="15"/>
  <c r="M26" i="15"/>
  <c r="F26" i="15"/>
  <c r="N25" i="15"/>
  <c r="M25" i="15"/>
  <c r="F25" i="15"/>
  <c r="N24" i="15"/>
  <c r="M24" i="15"/>
  <c r="F24" i="15"/>
  <c r="N23" i="15"/>
  <c r="M23" i="15"/>
  <c r="F23" i="15"/>
  <c r="N22" i="15"/>
  <c r="M22" i="15"/>
  <c r="F22" i="15"/>
  <c r="N21" i="15"/>
  <c r="M21" i="15"/>
  <c r="F21" i="15"/>
  <c r="N20" i="15"/>
  <c r="M20" i="15"/>
  <c r="F20" i="15"/>
  <c r="N19" i="15"/>
  <c r="M19" i="15"/>
  <c r="F19" i="15"/>
  <c r="N18" i="15"/>
  <c r="M18" i="15"/>
  <c r="F18" i="15"/>
  <c r="N17" i="15"/>
  <c r="M17" i="15"/>
  <c r="F17" i="15"/>
  <c r="N16" i="15"/>
  <c r="M16" i="15"/>
  <c r="F16" i="15"/>
  <c r="N15" i="15"/>
  <c r="M15" i="15"/>
  <c r="F15" i="15"/>
  <c r="N14" i="15"/>
  <c r="M14" i="15"/>
  <c r="F14" i="15"/>
  <c r="N13" i="15"/>
  <c r="M13" i="15"/>
  <c r="F13" i="15"/>
  <c r="N12" i="15"/>
  <c r="M12" i="15"/>
  <c r="F12" i="15"/>
  <c r="N11" i="15"/>
  <c r="M11" i="15"/>
  <c r="F11" i="15"/>
  <c r="N10" i="15"/>
  <c r="M10" i="15"/>
  <c r="F10" i="15"/>
  <c r="N9" i="15"/>
  <c r="M9" i="15"/>
  <c r="F9" i="15"/>
  <c r="N8" i="15"/>
  <c r="M8" i="15"/>
  <c r="F8" i="15"/>
  <c r="N7" i="15"/>
  <c r="M7" i="15"/>
  <c r="F7" i="15"/>
  <c r="N6" i="15"/>
  <c r="M6" i="15"/>
  <c r="F6" i="15"/>
  <c r="N5" i="15"/>
  <c r="M5" i="15"/>
  <c r="F5" i="15"/>
  <c r="N4" i="15"/>
  <c r="M4" i="15"/>
  <c r="F4" i="15"/>
  <c r="N3" i="15"/>
  <c r="M3" i="15"/>
  <c r="F3" i="15"/>
  <c r="Y77" i="13"/>
  <c r="AC74" i="13"/>
  <c r="A74" i="13"/>
  <c r="A73" i="13"/>
  <c r="I77" i="13"/>
  <c r="C75" i="13"/>
  <c r="M74" i="13"/>
  <c r="B73" i="13"/>
  <c r="L72" i="13"/>
  <c r="AG47" i="13" l="1"/>
  <c r="I72" i="13"/>
  <c r="J54" i="13"/>
  <c r="J59" i="13"/>
  <c r="J61" i="13" s="1"/>
  <c r="AF18" i="13"/>
  <c r="AG18" i="13"/>
  <c r="AF16" i="13"/>
  <c r="AG16" i="13"/>
  <c r="AF14" i="13"/>
  <c r="AG14" i="13"/>
  <c r="J55" i="13"/>
  <c r="J60" i="13"/>
  <c r="AF28" i="13"/>
  <c r="AG28" i="13"/>
  <c r="AF26" i="13"/>
  <c r="AG26" i="13"/>
  <c r="Q54" i="13"/>
  <c r="Q59" i="13"/>
  <c r="Q55" i="13"/>
  <c r="Q60" i="13"/>
  <c r="W54" i="13"/>
  <c r="W59" i="13"/>
  <c r="O54" i="13"/>
  <c r="O59" i="13"/>
  <c r="G54" i="13"/>
  <c r="G59" i="13"/>
  <c r="W55" i="13"/>
  <c r="W60" i="13"/>
  <c r="O55" i="13"/>
  <c r="O60" i="13"/>
  <c r="G55" i="13"/>
  <c r="G60" i="13"/>
  <c r="Z54" i="13"/>
  <c r="Z59" i="13"/>
  <c r="AF10" i="13"/>
  <c r="AG10" i="13"/>
  <c r="R55" i="13"/>
  <c r="R60" i="13"/>
  <c r="P55" i="13"/>
  <c r="P60" i="13"/>
  <c r="AF21" i="13"/>
  <c r="AG21" i="13"/>
  <c r="AD59" i="13"/>
  <c r="V54" i="13"/>
  <c r="V59" i="13"/>
  <c r="N54" i="13"/>
  <c r="N59" i="13"/>
  <c r="F54" i="13"/>
  <c r="F59" i="13"/>
  <c r="AF19" i="13"/>
  <c r="AG19" i="13"/>
  <c r="AF17" i="13"/>
  <c r="AD22" i="13"/>
  <c r="AG22" i="13" s="1"/>
  <c r="AG17" i="13"/>
  <c r="AF15" i="13"/>
  <c r="AG15" i="13"/>
  <c r="AF13" i="13"/>
  <c r="AG13" i="13"/>
  <c r="AF11" i="13"/>
  <c r="AG11" i="13"/>
  <c r="AF9" i="13"/>
  <c r="AG9" i="13"/>
  <c r="AF7" i="13"/>
  <c r="AG7" i="13"/>
  <c r="AF5" i="13"/>
  <c r="AG5" i="13"/>
  <c r="AF3" i="13"/>
  <c r="AG3" i="13"/>
  <c r="AD55" i="13"/>
  <c r="AG43" i="13"/>
  <c r="AD60" i="13"/>
  <c r="AD68" i="13" s="1"/>
  <c r="V55" i="13"/>
  <c r="V60" i="13"/>
  <c r="N55" i="13"/>
  <c r="N60" i="13"/>
  <c r="F55" i="13"/>
  <c r="F60" i="13"/>
  <c r="AD52" i="13"/>
  <c r="AG52" i="13" s="1"/>
  <c r="AG41" i="13"/>
  <c r="AF37" i="13"/>
  <c r="AG37" i="13"/>
  <c r="AF33" i="13"/>
  <c r="AG33" i="13"/>
  <c r="AG31" i="13"/>
  <c r="AF29" i="13"/>
  <c r="AG29" i="13"/>
  <c r="AG27" i="13"/>
  <c r="AF25" i="13"/>
  <c r="AG25" i="13"/>
  <c r="AE20" i="13"/>
  <c r="AG20" i="13"/>
  <c r="AF4" i="13"/>
  <c r="AG4" i="13"/>
  <c r="Z55" i="13"/>
  <c r="Z60" i="13"/>
  <c r="AF40" i="13"/>
  <c r="AG40" i="13"/>
  <c r="AF38" i="13"/>
  <c r="AG38" i="13"/>
  <c r="AF30" i="13"/>
  <c r="AG30" i="13"/>
  <c r="Y54" i="13"/>
  <c r="Y59" i="13"/>
  <c r="H54" i="13"/>
  <c r="H59" i="13"/>
  <c r="B55" i="13"/>
  <c r="B60" i="13"/>
  <c r="H55" i="13"/>
  <c r="H60" i="13"/>
  <c r="AC54" i="13"/>
  <c r="AC59" i="13"/>
  <c r="U54" i="13"/>
  <c r="U59" i="13"/>
  <c r="M54" i="13"/>
  <c r="M59" i="13"/>
  <c r="E54" i="13"/>
  <c r="E59" i="13"/>
  <c r="AC55" i="13"/>
  <c r="AC60" i="13"/>
  <c r="U55" i="13"/>
  <c r="U60" i="13"/>
  <c r="M55" i="13"/>
  <c r="M60" i="13"/>
  <c r="E55" i="13"/>
  <c r="E60" i="13"/>
  <c r="R54" i="13"/>
  <c r="R59" i="13"/>
  <c r="AF8" i="13"/>
  <c r="AG8" i="13"/>
  <c r="AF36" i="13"/>
  <c r="AG36" i="13"/>
  <c r="AF32" i="13"/>
  <c r="AG32" i="13"/>
  <c r="AG53" i="13"/>
  <c r="AD58" i="13"/>
  <c r="I55" i="13"/>
  <c r="I60" i="13"/>
  <c r="B54" i="13"/>
  <c r="B59" i="13"/>
  <c r="P54" i="13"/>
  <c r="P59" i="13"/>
  <c r="X55" i="13"/>
  <c r="X60" i="13"/>
  <c r="AB54" i="13"/>
  <c r="AB59" i="13"/>
  <c r="T54" i="13"/>
  <c r="T59" i="13"/>
  <c r="T61" i="13" s="1"/>
  <c r="L54" i="13"/>
  <c r="L59" i="13"/>
  <c r="D54" i="13"/>
  <c r="D59" i="13"/>
  <c r="T22" i="13"/>
  <c r="AB55" i="13"/>
  <c r="AB60" i="13"/>
  <c r="T55" i="13"/>
  <c r="T60" i="13"/>
  <c r="L55" i="13"/>
  <c r="L60" i="13"/>
  <c r="D55" i="13"/>
  <c r="D60" i="13"/>
  <c r="AG50" i="13"/>
  <c r="J22" i="13"/>
  <c r="AF12" i="13"/>
  <c r="AG12" i="13"/>
  <c r="AF6" i="13"/>
  <c r="AG6" i="13"/>
  <c r="AF42" i="13"/>
  <c r="AG42" i="13"/>
  <c r="AF34" i="13"/>
  <c r="AG34" i="13"/>
  <c r="I54" i="13"/>
  <c r="I59" i="13"/>
  <c r="Y55" i="13"/>
  <c r="Y60" i="13"/>
  <c r="X54" i="13"/>
  <c r="X59" i="13"/>
  <c r="AA54" i="13"/>
  <c r="AA59" i="13"/>
  <c r="S54" i="13"/>
  <c r="S59" i="13"/>
  <c r="K54" i="13"/>
  <c r="K59" i="13"/>
  <c r="C54" i="13"/>
  <c r="C59" i="13"/>
  <c r="AA55" i="13"/>
  <c r="AA60" i="13"/>
  <c r="S55" i="13"/>
  <c r="S60" i="13"/>
  <c r="K55" i="13"/>
  <c r="K60" i="13"/>
  <c r="C55" i="13"/>
  <c r="C60" i="13"/>
  <c r="P75" i="13"/>
  <c r="H74" i="13"/>
  <c r="X72" i="13"/>
  <c r="H72" i="13"/>
  <c r="AA49" i="13"/>
  <c r="H75" i="13"/>
  <c r="X75" i="13"/>
  <c r="B49" i="13"/>
  <c r="Y78" i="13"/>
  <c r="T78" i="13"/>
  <c r="L78" i="13"/>
  <c r="C73" i="13"/>
  <c r="AH19" i="13"/>
  <c r="N48" i="13"/>
  <c r="F48" i="13"/>
  <c r="C49" i="13"/>
  <c r="X49" i="13"/>
  <c r="S49" i="13"/>
  <c r="P49" i="13"/>
  <c r="K49" i="13"/>
  <c r="H49" i="13"/>
  <c r="AH41" i="13"/>
  <c r="D78" i="13"/>
  <c r="K48" i="13"/>
  <c r="C48" i="13"/>
  <c r="AB78" i="13"/>
  <c r="AA76" i="13"/>
  <c r="S76" i="13"/>
  <c r="K76" i="13"/>
  <c r="C76" i="13"/>
  <c r="W75" i="13"/>
  <c r="O75" i="13"/>
  <c r="G75" i="13"/>
  <c r="AA73" i="13"/>
  <c r="S73" i="13"/>
  <c r="K73" i="13"/>
  <c r="B48" i="13"/>
  <c r="AA48" i="13"/>
  <c r="V48" i="13"/>
  <c r="S48" i="13"/>
  <c r="AC49" i="13"/>
  <c r="U49" i="13"/>
  <c r="M49" i="13"/>
  <c r="E49" i="13"/>
  <c r="X48" i="13"/>
  <c r="P48" i="13"/>
  <c r="H48" i="13"/>
  <c r="AB49" i="13"/>
  <c r="T49" i="13"/>
  <c r="L49" i="13"/>
  <c r="D49" i="13"/>
  <c r="W48" i="13"/>
  <c r="O48" i="13"/>
  <c r="G48" i="13"/>
  <c r="Z49" i="13"/>
  <c r="R49" i="13"/>
  <c r="J49" i="13"/>
  <c r="AC48" i="13"/>
  <c r="U48" i="13"/>
  <c r="M48" i="13"/>
  <c r="E48" i="13"/>
  <c r="AI19" i="13"/>
  <c r="Y49" i="13"/>
  <c r="Q49" i="13"/>
  <c r="I49" i="13"/>
  <c r="AB48" i="13"/>
  <c r="T48" i="13"/>
  <c r="T62" i="13" s="1"/>
  <c r="L48" i="13"/>
  <c r="D48" i="13"/>
  <c r="AJ19" i="13"/>
  <c r="AF43" i="13"/>
  <c r="AF39" i="13"/>
  <c r="AF35" i="13"/>
  <c r="AF31" i="13"/>
  <c r="AF27" i="13"/>
  <c r="W49" i="13"/>
  <c r="O49" i="13"/>
  <c r="G49" i="13"/>
  <c r="Z48" i="13"/>
  <c r="R48" i="13"/>
  <c r="J48" i="13"/>
  <c r="AI41" i="13"/>
  <c r="AD49" i="13"/>
  <c r="V49" i="13"/>
  <c r="N49" i="13"/>
  <c r="F49" i="13"/>
  <c r="Y48" i="13"/>
  <c r="Q48" i="13"/>
  <c r="I48" i="13"/>
  <c r="AJ41" i="13"/>
  <c r="J109" i="14"/>
  <c r="J110" i="14" s="1"/>
  <c r="J107" i="14"/>
  <c r="I107" i="14"/>
  <c r="AD54" i="13"/>
  <c r="AD48" i="13"/>
  <c r="U95" i="14"/>
  <c r="G107" i="14"/>
  <c r="W94" i="14"/>
  <c r="F107" i="14"/>
  <c r="B101" i="14"/>
  <c r="B109" i="14" s="1"/>
  <c r="E107" i="14"/>
  <c r="U99" i="14"/>
  <c r="S100" i="14"/>
  <c r="D107" i="14"/>
  <c r="H107" i="14"/>
  <c r="C107" i="14"/>
  <c r="B107" i="14"/>
  <c r="K106" i="14"/>
  <c r="L106" i="14" s="1"/>
  <c r="M106" i="14" s="1"/>
  <c r="N106" i="14" s="1"/>
  <c r="O106" i="14" s="1"/>
  <c r="P106" i="14" s="1"/>
  <c r="Q106" i="14" s="1"/>
  <c r="R106" i="14" s="1"/>
  <c r="S106" i="14" s="1"/>
  <c r="T106" i="14" s="1"/>
  <c r="U106" i="14" s="1"/>
  <c r="V106" i="14" s="1"/>
  <c r="W106" i="14" s="1"/>
  <c r="X106" i="14" s="1"/>
  <c r="Y106" i="14" s="1"/>
  <c r="Z106" i="14" s="1"/>
  <c r="AA106" i="14" s="1"/>
  <c r="AB106" i="14" s="1"/>
  <c r="AC106" i="14" s="1"/>
  <c r="AD106" i="14" s="1"/>
  <c r="AD109" i="14" s="1"/>
  <c r="AD110" i="14" s="1"/>
  <c r="P99" i="14"/>
  <c r="H99" i="14"/>
  <c r="S95" i="14"/>
  <c r="U94" i="14"/>
  <c r="AC101" i="14"/>
  <c r="Q100" i="14"/>
  <c r="M95" i="14"/>
  <c r="O100" i="14"/>
  <c r="B99" i="14"/>
  <c r="K95" i="14"/>
  <c r="K100" i="14"/>
  <c r="E95" i="14"/>
  <c r="E108" i="14" s="1"/>
  <c r="M94" i="14"/>
  <c r="I100" i="14"/>
  <c r="C95" i="14"/>
  <c r="C108" i="14" s="1"/>
  <c r="AA100" i="14"/>
  <c r="G100" i="14"/>
  <c r="AC94" i="14"/>
  <c r="Y100" i="14"/>
  <c r="C100" i="14"/>
  <c r="AA95" i="14"/>
  <c r="E94" i="14"/>
  <c r="Z95" i="14"/>
  <c r="R95" i="14"/>
  <c r="J95" i="14"/>
  <c r="J108" i="14" s="1"/>
  <c r="AD94" i="14"/>
  <c r="V94" i="14"/>
  <c r="N94" i="14"/>
  <c r="F94" i="14"/>
  <c r="AB101" i="14"/>
  <c r="T101" i="14"/>
  <c r="L101" i="14"/>
  <c r="D101" i="14"/>
  <c r="D109" i="14" s="1"/>
  <c r="X100" i="14"/>
  <c r="P100" i="14"/>
  <c r="H100" i="14"/>
  <c r="Y95" i="14"/>
  <c r="Q95" i="14"/>
  <c r="I95" i="14"/>
  <c r="I108" i="14" s="1"/>
  <c r="AA99" i="14"/>
  <c r="B94" i="14"/>
  <c r="X95" i="14"/>
  <c r="P95" i="14"/>
  <c r="P108" i="14" s="1"/>
  <c r="H95" i="14"/>
  <c r="H108" i="14" s="1"/>
  <c r="AB94" i="14"/>
  <c r="T94" i="14"/>
  <c r="L94" i="14"/>
  <c r="D94" i="14"/>
  <c r="W95" i="14"/>
  <c r="W108" i="14" s="1"/>
  <c r="O95" i="14"/>
  <c r="O108" i="14" s="1"/>
  <c r="G95" i="14"/>
  <c r="G108" i="14" s="1"/>
  <c r="O99" i="14"/>
  <c r="AD95" i="14"/>
  <c r="V95" i="14"/>
  <c r="V108" i="14" s="1"/>
  <c r="N95" i="14"/>
  <c r="F95" i="14"/>
  <c r="F108" i="14" s="1"/>
  <c r="Z94" i="14"/>
  <c r="R94" i="14"/>
  <c r="J94" i="14"/>
  <c r="L99" i="14"/>
  <c r="V99" i="14"/>
  <c r="C99" i="14"/>
  <c r="K99" i="14"/>
  <c r="S99" i="14"/>
  <c r="E99" i="14"/>
  <c r="J99" i="14"/>
  <c r="G99" i="14"/>
  <c r="W99" i="14"/>
  <c r="R99" i="14"/>
  <c r="X99" i="14"/>
  <c r="M99" i="14"/>
  <c r="L93" i="14"/>
  <c r="AC99" i="14"/>
  <c r="Z99" i="14"/>
  <c r="D99" i="14"/>
  <c r="T99" i="14"/>
  <c r="AB99" i="14"/>
  <c r="AD51" i="13"/>
  <c r="B51" i="13"/>
  <c r="AF20" i="13"/>
  <c r="B52" i="13"/>
  <c r="AF41" i="13"/>
  <c r="AC77" i="13"/>
  <c r="U77" i="13"/>
  <c r="M77" i="13"/>
  <c r="E77" i="13"/>
  <c r="Q78" i="13"/>
  <c r="Y72" i="13"/>
  <c r="E63" i="13"/>
  <c r="O63" i="13"/>
  <c r="N76" i="13"/>
  <c r="AD73" i="13"/>
  <c r="F76" i="13"/>
  <c r="V76" i="13"/>
  <c r="F73" i="13"/>
  <c r="N73" i="13"/>
  <c r="V73" i="13"/>
  <c r="F77" i="13"/>
  <c r="N77" i="13"/>
  <c r="V77" i="13"/>
  <c r="AD77" i="13"/>
  <c r="E93" i="14"/>
  <c r="M93" i="14"/>
  <c r="AC93" i="14"/>
  <c r="AD79" i="13"/>
  <c r="D79" i="13"/>
  <c r="L79" i="13"/>
  <c r="T79" i="13"/>
  <c r="C79" i="13"/>
  <c r="M79" i="13"/>
  <c r="F79" i="13"/>
  <c r="N79" i="13"/>
  <c r="V79" i="13"/>
  <c r="AA79" i="13"/>
  <c r="E79" i="13"/>
  <c r="G79" i="13"/>
  <c r="O79" i="13"/>
  <c r="W79" i="13"/>
  <c r="S79" i="13"/>
  <c r="U79" i="13"/>
  <c r="H79" i="13"/>
  <c r="P79" i="13"/>
  <c r="Q79" i="13"/>
  <c r="K79" i="13"/>
  <c r="I79" i="13"/>
  <c r="B79" i="13"/>
  <c r="J79" i="13"/>
  <c r="R79" i="13"/>
  <c r="AA74" i="13"/>
  <c r="I74" i="13"/>
  <c r="Q74" i="13"/>
  <c r="Y74" i="13"/>
  <c r="E75" i="13"/>
  <c r="M75" i="13"/>
  <c r="U75" i="13"/>
  <c r="AC75" i="13"/>
  <c r="H76" i="13"/>
  <c r="P76" i="13"/>
  <c r="X76" i="13"/>
  <c r="D77" i="13"/>
  <c r="L77" i="13"/>
  <c r="T77" i="13"/>
  <c r="AB77" i="13"/>
  <c r="AD76" i="13"/>
  <c r="P78" i="13"/>
  <c r="AB79" i="13"/>
  <c r="J72" i="13"/>
  <c r="R72" i="13"/>
  <c r="Z72" i="13"/>
  <c r="G73" i="13"/>
  <c r="O73" i="13"/>
  <c r="W73" i="13"/>
  <c r="B74" i="13"/>
  <c r="J74" i="13"/>
  <c r="R74" i="13"/>
  <c r="Z74" i="13"/>
  <c r="F75" i="13"/>
  <c r="N75" i="13"/>
  <c r="V75" i="13"/>
  <c r="AD75" i="13"/>
  <c r="I76" i="13"/>
  <c r="Q76" i="13"/>
  <c r="Y76" i="13"/>
  <c r="B78" i="13"/>
  <c r="J78" i="13"/>
  <c r="R78" i="13"/>
  <c r="Z78" i="13"/>
  <c r="I99" i="14"/>
  <c r="Q99" i="14"/>
  <c r="Y99" i="14"/>
  <c r="K72" i="13"/>
  <c r="X73" i="13"/>
  <c r="C78" i="13"/>
  <c r="I73" i="13"/>
  <c r="Q73" i="13"/>
  <c r="Y73" i="13"/>
  <c r="G77" i="13"/>
  <c r="O77" i="13"/>
  <c r="W77" i="13"/>
  <c r="AE42" i="13"/>
  <c r="X78" i="13"/>
  <c r="B72" i="13"/>
  <c r="P73" i="13"/>
  <c r="K78" i="13"/>
  <c r="Y79" i="13"/>
  <c r="E72" i="13"/>
  <c r="M72" i="13"/>
  <c r="U72" i="13"/>
  <c r="AC72" i="13"/>
  <c r="I75" i="13"/>
  <c r="Q75" i="13"/>
  <c r="Y75" i="13"/>
  <c r="D76" i="13"/>
  <c r="L76" i="13"/>
  <c r="T76" i="13"/>
  <c r="AB76" i="13"/>
  <c r="E78" i="13"/>
  <c r="M78" i="13"/>
  <c r="U78" i="13"/>
  <c r="AC78" i="13"/>
  <c r="H77" i="13"/>
  <c r="P77" i="13"/>
  <c r="X77" i="13"/>
  <c r="F99" i="14"/>
  <c r="C72" i="13"/>
  <c r="H73" i="13"/>
  <c r="K74" i="13"/>
  <c r="AA78" i="13"/>
  <c r="F72" i="13"/>
  <c r="N72" i="13"/>
  <c r="V72" i="13"/>
  <c r="AD72" i="13"/>
  <c r="F74" i="13"/>
  <c r="N74" i="13"/>
  <c r="V74" i="13"/>
  <c r="AD74" i="13"/>
  <c r="B75" i="13"/>
  <c r="J75" i="13"/>
  <c r="R75" i="13"/>
  <c r="Z75" i="13"/>
  <c r="E76" i="13"/>
  <c r="M76" i="13"/>
  <c r="U76" i="13"/>
  <c r="AC76" i="13"/>
  <c r="F78" i="13"/>
  <c r="N78" i="13"/>
  <c r="V78" i="13"/>
  <c r="AD78" i="13"/>
  <c r="J63" i="13"/>
  <c r="H78" i="13"/>
  <c r="AD99" i="14"/>
  <c r="AA72" i="13"/>
  <c r="C74" i="13"/>
  <c r="S78" i="13"/>
  <c r="G72" i="13"/>
  <c r="W72" i="13"/>
  <c r="D73" i="13"/>
  <c r="L73" i="13"/>
  <c r="T73" i="13"/>
  <c r="AB73" i="13"/>
  <c r="G74" i="13"/>
  <c r="O74" i="13"/>
  <c r="W74" i="13"/>
  <c r="G78" i="13"/>
  <c r="O78" i="13"/>
  <c r="W78" i="13"/>
  <c r="B77" i="13"/>
  <c r="J77" i="13"/>
  <c r="R77" i="13"/>
  <c r="Z77" i="13"/>
  <c r="I78" i="13"/>
  <c r="S72" i="13"/>
  <c r="S74" i="13"/>
  <c r="X79" i="13"/>
  <c r="O72" i="13"/>
  <c r="E73" i="13"/>
  <c r="M73" i="13"/>
  <c r="U73" i="13"/>
  <c r="AC73" i="13"/>
  <c r="D75" i="13"/>
  <c r="L75" i="13"/>
  <c r="T75" i="13"/>
  <c r="AB75" i="13"/>
  <c r="G76" i="13"/>
  <c r="O76" i="13"/>
  <c r="W76" i="13"/>
  <c r="C77" i="13"/>
  <c r="K77" i="13"/>
  <c r="S77" i="13"/>
  <c r="AA77" i="13"/>
  <c r="N99" i="14"/>
  <c r="AG54" i="13" l="1"/>
  <c r="P109" i="14"/>
  <c r="P110" i="14" s="1"/>
  <c r="AD69" i="13"/>
  <c r="U68" i="13"/>
  <c r="U69" i="13" s="1"/>
  <c r="AE51" i="13"/>
  <c r="AG51" i="13"/>
  <c r="AH21" i="13"/>
  <c r="AE49" i="13"/>
  <c r="AG49" i="13"/>
  <c r="AG55" i="13"/>
  <c r="AE48" i="13"/>
  <c r="AD62" i="13"/>
  <c r="AG48" i="13"/>
  <c r="AD61" i="13"/>
  <c r="AC108" i="14"/>
  <c r="Y109" i="14"/>
  <c r="Y110" i="14" s="1"/>
  <c r="R109" i="14"/>
  <c r="R110" i="14" s="1"/>
  <c r="S108" i="14"/>
  <c r="Q109" i="14"/>
  <c r="Q110" i="14" s="1"/>
  <c r="R108" i="14"/>
  <c r="O109" i="14"/>
  <c r="O110" i="14" s="1"/>
  <c r="P107" i="14"/>
  <c r="AB108" i="14"/>
  <c r="W107" i="14"/>
  <c r="AD108" i="14"/>
  <c r="AA108" i="14"/>
  <c r="X109" i="14"/>
  <c r="X110" i="14" s="1"/>
  <c r="AD107" i="14"/>
  <c r="X107" i="14"/>
  <c r="K107" i="14"/>
  <c r="Q107" i="14"/>
  <c r="S107" i="14"/>
  <c r="L109" i="14"/>
  <c r="L110" i="14" s="1"/>
  <c r="Y107" i="14"/>
  <c r="V109" i="14"/>
  <c r="V110" i="14" s="1"/>
  <c r="AA107" i="14"/>
  <c r="T107" i="14"/>
  <c r="AA109" i="14"/>
  <c r="AA110" i="14" s="1"/>
  <c r="T109" i="14"/>
  <c r="T110" i="14" s="1"/>
  <c r="M109" i="14"/>
  <c r="M110" i="14" s="1"/>
  <c r="W109" i="14"/>
  <c r="W110" i="14" s="1"/>
  <c r="X108" i="14"/>
  <c r="Y108" i="14"/>
  <c r="L108" i="14"/>
  <c r="M108" i="14"/>
  <c r="N109" i="14"/>
  <c r="N110" i="14" s="1"/>
  <c r="AB107" i="14"/>
  <c r="M107" i="14"/>
  <c r="AB109" i="14"/>
  <c r="AB110" i="14" s="1"/>
  <c r="U109" i="14"/>
  <c r="U110" i="14" s="1"/>
  <c r="R107" i="14"/>
  <c r="Z109" i="14"/>
  <c r="Z110" i="14" s="1"/>
  <c r="K109" i="14"/>
  <c r="K110" i="14" s="1"/>
  <c r="Q108" i="14"/>
  <c r="Z107" i="14"/>
  <c r="L107" i="14"/>
  <c r="S109" i="14"/>
  <c r="S110" i="14" s="1"/>
  <c r="K108" i="14"/>
  <c r="T108" i="14"/>
  <c r="U108" i="14"/>
  <c r="N108" i="14"/>
  <c r="Z108" i="14"/>
  <c r="U107" i="14"/>
  <c r="N107" i="14"/>
  <c r="AC109" i="14"/>
  <c r="AC110" i="14" s="1"/>
  <c r="AC107" i="14"/>
  <c r="V107" i="14"/>
  <c r="O107" i="14"/>
  <c r="J65" i="13"/>
  <c r="AC79" i="13"/>
  <c r="Z79" i="13"/>
  <c r="E64" i="13"/>
  <c r="O64" i="13"/>
  <c r="J64" i="13"/>
  <c r="E65" i="13"/>
  <c r="AE52" i="13"/>
  <c r="V68" i="13" l="1"/>
  <c r="O65" i="13"/>
  <c r="V69" i="13" l="1"/>
  <c r="W68" i="13"/>
  <c r="W69" i="13" l="1"/>
  <c r="X68" i="13"/>
  <c r="Y68" i="13" l="1"/>
  <c r="X69" i="13"/>
  <c r="Y69" i="13" l="1"/>
  <c r="Z68" i="13"/>
  <c r="Z69" i="13" l="1"/>
  <c r="AA68" i="13"/>
  <c r="AA69" i="13" l="1"/>
  <c r="AB68" i="13"/>
  <c r="AB69" i="13" l="1"/>
  <c r="AC68" i="13"/>
  <c r="AC69" i="13" s="1"/>
</calcChain>
</file>

<file path=xl/sharedStrings.xml><?xml version="1.0" encoding="utf-8"?>
<sst xmlns="http://schemas.openxmlformats.org/spreadsheetml/2006/main" count="2607" uniqueCount="339">
  <si>
    <t>Constrained</t>
  </si>
  <si>
    <t>Unconstrained</t>
  </si>
  <si>
    <t>Fourth Pathway 2</t>
  </si>
  <si>
    <t>Column Labels</t>
  </si>
  <si>
    <t>Grand Total</t>
  </si>
  <si>
    <t>Row Labels</t>
  </si>
  <si>
    <t>Employment</t>
  </si>
  <si>
    <t>ETS price on biogenic methane emissions (NZ$ per tonne)</t>
  </si>
  <si>
    <t>ETS price on non-biogenic methane emissions (NZ$ per tonne)</t>
  </si>
  <si>
    <t>Export volume</t>
  </si>
  <si>
    <t>Import volume</t>
  </si>
  <si>
    <t>Real GDP</t>
  </si>
  <si>
    <t>Real Government consumption</t>
  </si>
  <si>
    <t>Real Household consumption</t>
  </si>
  <si>
    <t>Real investment</t>
  </si>
  <si>
    <t>Real wage rate</t>
  </si>
  <si>
    <t>Northland</t>
  </si>
  <si>
    <t>Auckland</t>
  </si>
  <si>
    <t>Waikato</t>
  </si>
  <si>
    <t>BayOfPlenty</t>
  </si>
  <si>
    <t>Gisborne</t>
  </si>
  <si>
    <t>HawkesBay</t>
  </si>
  <si>
    <t>Taranaki</t>
  </si>
  <si>
    <t>ManaWanganui</t>
  </si>
  <si>
    <t>Wellington</t>
  </si>
  <si>
    <t>Tasman</t>
  </si>
  <si>
    <t>Nelson</t>
  </si>
  <si>
    <t>Marlborough</t>
  </si>
  <si>
    <t>Canterbury</t>
  </si>
  <si>
    <t>WestCoast</t>
  </si>
  <si>
    <t>Otago</t>
  </si>
  <si>
    <t>Southland</t>
  </si>
  <si>
    <t>Maori</t>
  </si>
  <si>
    <t>Non-Maori</t>
  </si>
  <si>
    <t>15 to 64</t>
  </si>
  <si>
    <t>Household has dependants</t>
  </si>
  <si>
    <t>A Less than $35600</t>
  </si>
  <si>
    <t>B $35600 to $61099</t>
  </si>
  <si>
    <t>C $61100 to $96599</t>
  </si>
  <si>
    <t>D $96600 to $147999</t>
  </si>
  <si>
    <t>E $148000 and over</t>
  </si>
  <si>
    <t>No dependants</t>
  </si>
  <si>
    <t>65 and over</t>
  </si>
  <si>
    <t>Ethnicity</t>
  </si>
  <si>
    <t>Industry</t>
  </si>
  <si>
    <t>·  Agriculture, Forestry and Fishing</t>
  </si>
  <si>
    <t>·  Mining</t>
  </si>
  <si>
    <t>·  Manufacturing</t>
  </si>
  <si>
    <t>·  Electricity, Gas, Water and Waste Services</t>
  </si>
  <si>
    <t>·  Construction</t>
  </si>
  <si>
    <t>·  Wholesale Trade</t>
  </si>
  <si>
    <t>·  Retail Trade and Accommodation</t>
  </si>
  <si>
    <t>·  Transport, Postal and Warehousing</t>
  </si>
  <si>
    <t>·  Information, Media and Telecommunications</t>
  </si>
  <si>
    <t>·  Financial and Insurance Services</t>
  </si>
  <si>
    <t>·  Rental, Hiring and Real Estate Services</t>
  </si>
  <si>
    <t>·  Professional and Administrative Services</t>
  </si>
  <si>
    <t>·  Public Administration and Safety</t>
  </si>
  <si>
    <t>·  Education and Training</t>
  </si>
  <si>
    <t>·  Health</t>
  </si>
  <si>
    <t>·  Art, Recreation and Other Services</t>
  </si>
  <si>
    <t>·  Not Specified</t>
  </si>
  <si>
    <t>Mining</t>
  </si>
  <si>
    <t>Manufacturing</t>
  </si>
  <si>
    <t>Construction</t>
  </si>
  <si>
    <t>Services</t>
  </si>
  <si>
    <t>Total</t>
  </si>
  <si>
    <t>Agriculture</t>
  </si>
  <si>
    <t>Electricity Generation</t>
  </si>
  <si>
    <t>Forestry</t>
  </si>
  <si>
    <t>Utilities</t>
  </si>
  <si>
    <t>Sheep and wool</t>
  </si>
  <si>
    <t>Beef cattle</t>
  </si>
  <si>
    <t>Dairy cattle</t>
  </si>
  <si>
    <t>Other animal</t>
  </si>
  <si>
    <t>Broad acre cropping</t>
  </si>
  <si>
    <t>Other agriculture</t>
  </si>
  <si>
    <t>Agricultural services</t>
  </si>
  <si>
    <t>Fishing and aquaculture</t>
  </si>
  <si>
    <t>Forestry and logging</t>
  </si>
  <si>
    <t>Coal mining</t>
  </si>
  <si>
    <t>Oil mining</t>
  </si>
  <si>
    <t>Natural gas mining</t>
  </si>
  <si>
    <t>Iron ore</t>
  </si>
  <si>
    <t>Other mining</t>
  </si>
  <si>
    <t>Meat products</t>
  </si>
  <si>
    <t>Dairy products</t>
  </si>
  <si>
    <t>Other food products</t>
  </si>
  <si>
    <t>Drink products</t>
  </si>
  <si>
    <t>Textiles, clothing and footwear</t>
  </si>
  <si>
    <t>Wood products</t>
  </si>
  <si>
    <t>Paper products and printing</t>
  </si>
  <si>
    <t>Refined oil products</t>
  </si>
  <si>
    <t>Basic chemicals</t>
  </si>
  <si>
    <t>Chemical fertiliser</t>
  </si>
  <si>
    <t>Plastic and rubber products</t>
  </si>
  <si>
    <t>Non-metallic mineral products</t>
  </si>
  <si>
    <t>Iron and steel</t>
  </si>
  <si>
    <t>Metal products</t>
  </si>
  <si>
    <t>Transport equipment</t>
  </si>
  <si>
    <t>Appliances</t>
  </si>
  <si>
    <t>Other equipment</t>
  </si>
  <si>
    <t>Other manufacturing</t>
  </si>
  <si>
    <t>Electricity generation - coal</t>
  </si>
  <si>
    <t>Electricity generation - gas</t>
  </si>
  <si>
    <t>Electricity generation - geothermal</t>
  </si>
  <si>
    <t>Electricity generation - hydro</t>
  </si>
  <si>
    <t>Electricity generation - other renewable</t>
  </si>
  <si>
    <t>Electricity supply</t>
  </si>
  <si>
    <t>Gas supply</t>
  </si>
  <si>
    <t>Water supply and waste services</t>
  </si>
  <si>
    <t>Construction services</t>
  </si>
  <si>
    <t>Wholesale trade services</t>
  </si>
  <si>
    <t>Retail trade services</t>
  </si>
  <si>
    <t>Hotels and accommodation</t>
  </si>
  <si>
    <t>Restaurants and takeaway food</t>
  </si>
  <si>
    <t>Road freight services</t>
  </si>
  <si>
    <t>Road passenger services</t>
  </si>
  <si>
    <t>Rail transport services</t>
  </si>
  <si>
    <t>Water transport services</t>
  </si>
  <si>
    <t>Air transport services</t>
  </si>
  <si>
    <t>Other transport services</t>
  </si>
  <si>
    <t>Information services</t>
  </si>
  <si>
    <t>Financial services</t>
  </si>
  <si>
    <t>Ownership of dwellings</t>
  </si>
  <si>
    <t>Rental services</t>
  </si>
  <si>
    <t>Professional services</t>
  </si>
  <si>
    <t>Administrative services</t>
  </si>
  <si>
    <t>Public services</t>
  </si>
  <si>
    <t>Education</t>
  </si>
  <si>
    <t>Health</t>
  </si>
  <si>
    <t>Arts and recreation services</t>
  </si>
  <si>
    <t>Social services</t>
  </si>
  <si>
    <t>Other commercial services</t>
  </si>
  <si>
    <t>Services to domestic travellers</t>
  </si>
  <si>
    <t>Services to foreign tourists</t>
  </si>
  <si>
    <t>Services to foreign students</t>
  </si>
  <si>
    <t>Private transport services - ICV</t>
  </si>
  <si>
    <t>Private transport services - BEV</t>
  </si>
  <si>
    <t>Private transport services</t>
  </si>
  <si>
    <t>Commercial transport services - ICV</t>
  </si>
  <si>
    <t>Commercial transport services - BEV</t>
  </si>
  <si>
    <t>Commercial transport services</t>
  </si>
  <si>
    <t>H1</t>
  </si>
  <si>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</si>
  <si>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</si>
  <si>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</si>
  <si>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</si>
  <si>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</si>
  <si>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</si>
  <si>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</si>
  <si>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</si>
  <si>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</si>
  <si>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</si>
  <si>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</si>
  <si>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</si>
  <si>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</si>
  <si>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</si>
  <si>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</si>
  <si>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</si>
  <si>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</si>
  <si>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</si>
  <si>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</si>
  <si>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</si>
  <si>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</si>
  <si>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</si>
  <si>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</si>
  <si>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</si>
  <si>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</si>
  <si>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</si>
  <si>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</si>
  <si>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</si>
  <si>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</si>
  <si>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(1) Energy sector, total</t>
  </si>
  <si>
    <t>(2)     Fuel combustion</t>
  </si>
  <si>
    <t>(3)         Stationary</t>
  </si>
  <si>
    <t>(4)             Electricity generation</t>
  </si>
  <si>
    <t>(5)             Other</t>
  </si>
  <si>
    <t>(6)         Transport</t>
  </si>
  <si>
    <t>(7)     Fugitive emissions from fuels</t>
  </si>
  <si>
    <t>(8)  Industrial processes</t>
  </si>
  <si>
    <t>(9)  Agriculture</t>
  </si>
  <si>
    <t>(10)   Agriculture - CO2</t>
  </si>
  <si>
    <t>(11)   Agriculture - CH4</t>
  </si>
  <si>
    <t>(12)   Agriculture - N2O</t>
  </si>
  <si>
    <t>(14) LULUCF (inventory)</t>
  </si>
  <si>
    <t>(15) LULUCF (under first NDC)</t>
  </si>
  <si>
    <t>(16) Total (inventory)</t>
  </si>
  <si>
    <t>(17) Total (under first NDC)</t>
  </si>
  <si>
    <t>(18) Memo: Biogenic methane</t>
  </si>
  <si>
    <t>(13) Waste</t>
  </si>
  <si>
    <t>(19) Memo: Long-lived gas emissions (Total under first NDC - Bogenic methane)</t>
  </si>
  <si>
    <t>Table 1: Macroeconomic variables (% deviations from WEM values)</t>
  </si>
  <si>
    <t>ETS price (NZ$ per tonne):</t>
  </si>
  <si>
    <t>ETS price on long-lived gas emissions</t>
  </si>
  <si>
    <t>ETS price on biogenic methane emissions</t>
  </si>
  <si>
    <t>Table 2: Industry production (% deviations from WEM values)</t>
  </si>
  <si>
    <t>Table 3: Regional real GRP (% deviations from WEM values)</t>
  </si>
  <si>
    <t>Table 4: Real consumption expenditure by household type (% deviations from WEM values)</t>
  </si>
  <si>
    <t>100*(Fourth Pathway 2/WEM-1) (%)</t>
  </si>
  <si>
    <t>Gross</t>
  </si>
  <si>
    <t>Sector</t>
  </si>
  <si>
    <t>Table 1: Macroeconomic variables (% deviations from Fourth 2 values)</t>
  </si>
  <si>
    <t>Table 1: Macroeconomic variables (% deviations from WEM)</t>
  </si>
  <si>
    <t>Table 1: Macroeconomic variables (absolute)</t>
  </si>
  <si>
    <t>Table 2: Industry production (% deviations from Fourth 2 values)</t>
  </si>
  <si>
    <t>Table 2: Industry production (% deviations from WEM)</t>
  </si>
  <si>
    <t>Table 2: Industry production (absolute)</t>
  </si>
  <si>
    <t>BEV share</t>
  </si>
  <si>
    <t>Table 3: Regional real GRP (% deviations from Fourth 2 values)</t>
  </si>
  <si>
    <t>Table 3: Regional real GRP (% deviations from WEM)</t>
  </si>
  <si>
    <t>Table 3: Regional real GRP (absolute)</t>
  </si>
  <si>
    <t>Table 4: Real consumption expenditure by household type (% deviations from Fourth 2 values)</t>
  </si>
  <si>
    <t>Table 4: Real consumption expenditure by household type (% deviations from WEM)</t>
  </si>
  <si>
    <t>Table 4: Real consumption expenditure by household type (absolute)</t>
  </si>
  <si>
    <t>100*(Sensitivity/Fourth 2 -1) (%)</t>
  </si>
  <si>
    <t>Sensitivity</t>
  </si>
  <si>
    <t>Sensitivity recategrised</t>
  </si>
  <si>
    <t>Transport Energy</t>
  </si>
  <si>
    <t>Non-Transport Energy</t>
  </si>
  <si>
    <t>IPPU</t>
  </si>
  <si>
    <t>Waste</t>
  </si>
  <si>
    <t>Forests</t>
  </si>
  <si>
    <t>Net</t>
  </si>
  <si>
    <t>Gross Biogenic Methane</t>
  </si>
  <si>
    <t>Sensitivity recategrised 2</t>
  </si>
  <si>
    <t>Biogenic Methane</t>
  </si>
  <si>
    <t>Gross Long Lived Gas</t>
  </si>
  <si>
    <t>Removals</t>
  </si>
  <si>
    <t>Total Net</t>
  </si>
  <si>
    <t>Net Long Lived</t>
  </si>
  <si>
    <t>Sector2</t>
  </si>
  <si>
    <t>Fourth Pathway</t>
  </si>
  <si>
    <t>Fourth Pathway (Endog ETS)</t>
  </si>
  <si>
    <t>Food Manufacturing</t>
  </si>
  <si>
    <t>Wood Manufacturing</t>
  </si>
  <si>
    <t>Chemical Manufacturing</t>
  </si>
  <si>
    <t>Metal Manufacturing</t>
  </si>
  <si>
    <t>Electricity generation - fossil</t>
  </si>
  <si>
    <t>Electricity generation - renewable</t>
  </si>
  <si>
    <t>Retail and wholesale trade</t>
  </si>
  <si>
    <t>Transport services</t>
  </si>
  <si>
    <t>Other services</t>
  </si>
  <si>
    <t>Housing services</t>
  </si>
  <si>
    <t>HouseholdAgeGroup</t>
  </si>
  <si>
    <t>HouseholdDependency</t>
  </si>
  <si>
    <t>Quintile</t>
  </si>
  <si>
    <t>First round of modelling:</t>
  </si>
  <si>
    <t>Second round of modelling: (After Sep 24)</t>
  </si>
  <si>
    <t>Code</t>
  </si>
  <si>
    <t>ag + forest</t>
  </si>
  <si>
    <t>mining</t>
  </si>
  <si>
    <t>manufacturing</t>
  </si>
  <si>
    <t>utilitities + elec</t>
  </si>
  <si>
    <t>construction</t>
  </si>
  <si>
    <t>services</t>
  </si>
  <si>
    <t>WOM Baseline</t>
  </si>
  <si>
    <t>Table 1: Macroeconomic variables</t>
  </si>
  <si>
    <t>Real Household consumption ($NZ million, 2022 prices)</t>
  </si>
  <si>
    <t>Real Government consumption ($NZ million, 2022 prices)</t>
  </si>
  <si>
    <t>Real investment ($NZ million, 2022 prices)</t>
  </si>
  <si>
    <t>Export volume ($NZ million, 2022 prices)</t>
  </si>
  <si>
    <t>Import volume ($NZ million, 2022 prices)</t>
  </si>
  <si>
    <t>Real GDP ($NZ million, 2022 prices)</t>
  </si>
  <si>
    <t>Real wage rate (index, 2022 = 100)</t>
  </si>
  <si>
    <t>Employment ('000 persons employed full and part time)</t>
  </si>
  <si>
    <t>Table 2: Industry production ($NZ million real value added, 2022 prices)</t>
  </si>
  <si>
    <t>Table 3: Regional real GRP ($NZ million real value added, 2022 prices)</t>
  </si>
  <si>
    <t>CONSTRAINED</t>
  </si>
  <si>
    <t>UNCONSTRAINED</t>
  </si>
  <si>
    <t>Overall results</t>
  </si>
  <si>
    <t>Gross - Baseline</t>
  </si>
  <si>
    <t>Gross - Constrained</t>
  </si>
  <si>
    <t>Gross - Unconstrained</t>
  </si>
  <si>
    <t>Target Net - Baseline</t>
  </si>
  <si>
    <t>Target Net - Constrained</t>
  </si>
  <si>
    <t>Target Net - Unconstrained</t>
  </si>
  <si>
    <t>Target Net - Baseline (ex biogenic methane)</t>
  </si>
  <si>
    <t>Target Net - Constrained (ex biogenic methane)</t>
  </si>
  <si>
    <t>Target Net - Unconstrained (ex biogenic methane)</t>
  </si>
  <si>
    <t>Long lived</t>
  </si>
  <si>
    <t>Budgets</t>
  </si>
  <si>
    <t>Baseline</t>
  </si>
  <si>
    <t>Sensitivity analysis</t>
  </si>
  <si>
    <t>Gross long lived</t>
  </si>
  <si>
    <t>Net long lived</t>
  </si>
  <si>
    <t>Differences (Mt)</t>
  </si>
  <si>
    <t>Target net emissions</t>
  </si>
  <si>
    <t>Gross emissions</t>
  </si>
  <si>
    <t>% deviations from Baseline values</t>
  </si>
  <si>
    <t>Constrained Real GDP</t>
  </si>
  <si>
    <t>Unconstrained Real GDP</t>
  </si>
  <si>
    <t>CCC demo path</t>
  </si>
  <si>
    <t>Biogenic methane price after free allocation</t>
  </si>
  <si>
    <t>Free allocation</t>
  </si>
  <si>
    <t>Current Path</t>
  </si>
  <si>
    <t>Regional real GRP</t>
  </si>
  <si>
    <t>Current Pathway</t>
  </si>
  <si>
    <t>ERP2 Pathway</t>
  </si>
  <si>
    <t>Net Zero Pathway</t>
  </si>
  <si>
    <t>Constrained Forestry Pathway</t>
  </si>
  <si>
    <t>Label</t>
  </si>
  <si>
    <t>Ethnicity dummy</t>
  </si>
  <si>
    <t>Low inc dummy</t>
  </si>
  <si>
    <t>Dependents dummy</t>
  </si>
  <si>
    <t>Household has dependents</t>
  </si>
  <si>
    <t>No dependents</t>
  </si>
  <si>
    <t>Regression Statistics</t>
  </si>
  <si>
    <t>Multiple R</t>
  </si>
  <si>
    <t>R Square</t>
  </si>
  <si>
    <t>Adjusted R Square</t>
  </si>
  <si>
    <t>Standard Error</t>
  </si>
  <si>
    <t>Observations</t>
  </si>
  <si>
    <t>ANOVA</t>
  </si>
  <si>
    <t>df</t>
  </si>
  <si>
    <t>SS</t>
  </si>
  <si>
    <t>MS</t>
  </si>
  <si>
    <t>F</t>
  </si>
  <si>
    <t>Significance F</t>
  </si>
  <si>
    <t>Regression</t>
  </si>
  <si>
    <t>Residual</t>
  </si>
  <si>
    <t>Coefficients</t>
  </si>
  <si>
    <t>t Stat</t>
  </si>
  <si>
    <t>P-value</t>
  </si>
  <si>
    <t>Lower 95%</t>
  </si>
  <si>
    <t>Upper 95%</t>
  </si>
  <si>
    <t>Lower 95.0%</t>
  </si>
  <si>
    <t>Upper 95.0%</t>
  </si>
  <si>
    <t>Intercept</t>
  </si>
  <si>
    <t>Low income dummy</t>
  </si>
  <si>
    <t>Coefficient</t>
  </si>
  <si>
    <t>R-squared</t>
  </si>
  <si>
    <t>Sum of Unconstrained</t>
  </si>
  <si>
    <t>** NOTE ON THE MODELLING **</t>
  </si>
  <si>
    <t>Below are the emissions values specified for the model scenarios. The GHG outputs from the model do not fully reconcile with these values, this was taken into account in the scenario specification</t>
  </si>
  <si>
    <t>Fourth pathway 2</t>
  </si>
  <si>
    <t xml:space="preserve">NDC 51% </t>
  </si>
  <si>
    <t>NDC 55% continue</t>
  </si>
  <si>
    <t>NDC 55% revert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</si>
</sst>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0.0"/>
    <numFmt numFmtId="165" formatCode="0.000"/>
    <numFmt numFmtId="166" formatCode="#,##0.0"/>
    <numFmt numFmtId="167" formatCode="0.0%"/>
    <numFmt numFmtId="168" formatCode="_-* #,##0_-;\-* #,##0_-;_-* &quot;-&quot;??_-;_-@_-"/>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b/>
      <sz val="11"/>
      <color rgb="FF000000"/>
      <name val="Aptos Narrow"/>
      <family val="2"/>
    </font>
    <font>
      <i/>
      <sz val="11"/>
      <color theme="1"/>
      <name val="Calibri"/>
      <family val="2"/>
      <scheme val="minor"/>
    </font>
    <font>
      <sz val="11"/>
      <color theme="6"/>
      <name val="Calibri"/>
      <family val="2"/>
      <scheme val="minor"/>
    </font>
    <font>
      <sz val="11"/>
      <color rgb="FF000000"/>
      <name val="Calibri"/>
      <family val="2"/>
    </font>
    <font>
      <sz val="8"/>
      <name val="Calibri"/>
      <family val="2"/>
      <scheme val="minor"/>
    </font>
    <font>
      <sz val="11"/>
      <color rgb="FF000000"/>
      <name val="Calibri"/>
      <family val="2"/>
      <scheme val="minor"/>
    </font>
    <font>
      <sz val="17"/>
      <color rgb="FF0D2C6C"/>
      <name val="Georgia"/>
      <family val="1"/>
    </font>
    <font>
      <b/>
      <i/>
      <sz val="11"/>
      <color rgb="FF000000"/>
      <name val="Calibri"/>
      <family val="2"/>
      <scheme val="minor"/>
    </font>
    <font>
      <sz val="14.5"/>
      <color theme="1"/>
      <name val="Georgia"/>
      <family val="1"/>
    </font>
    <font>
      <b/>
      <sz val="12"/>
      <color rgb="FF0D2C6C"/>
      <name val="Calibri Light"/>
      <family val="2"/>
      <scheme val="major"/>
    </font>
    <font>
      <i/>
      <sz val="11"/>
      <color rgb="FF000000"/>
      <name val="Calibri"/>
      <family val="2"/>
      <scheme val="minor"/>
    </font>
    <font>
      <sz val="11"/>
      <color rgb="FF9C6500"/>
      <name val="Calibri"/>
      <family val="2"/>
      <scheme val="minor"/>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E2F2FB"/>
      </patternFill>
    </fill>
    <fill>
      <patternFill patternType="solid">
        <fgColor rgb="FF00B2FF"/>
        <bgColor indexed="64"/>
      </patternFill>
    </fill>
    <fill>
      <patternFill patternType="solid">
        <fgColor rgb="FF0D2C6C"/>
        <bgColor indexed="64"/>
      </patternFill>
    </fill>
    <fill>
      <patternFill patternType="solid">
        <fgColor rgb="FFADD136"/>
        <bgColor indexed="64"/>
      </patternFill>
    </fill>
    <fill>
      <patternFill patternType="solid">
        <fgColor rgb="FFF57E20"/>
        <bgColor indexed="64"/>
      </patternFill>
    </fill>
    <fill>
      <patternFill patternType="solid">
        <fgColor rgb="FF39B54A"/>
        <bgColor indexed="64"/>
      </patternFill>
    </fill>
    <fill>
      <patternFill patternType="solid">
        <fgColor rgb="FF00A9B7"/>
        <bgColor indexed="64"/>
      </patternFill>
    </fill>
    <fill>
      <patternFill patternType="solid">
        <fgColor rgb="FFF6A800"/>
        <bgColor indexed="64"/>
      </patternFill>
    </fill>
    <fill>
      <patternFill patternType="solid">
        <fgColor rgb="FF043A38"/>
        <bgColor indexed="64"/>
      </patternFill>
    </fill>
    <fill>
      <patternFill patternType="solid">
        <fgColor rgb="FF635B7F"/>
        <bgColor indexed="64"/>
      </patternFill>
    </fill>
    <fill>
      <patternFill patternType="solid">
        <fgColor rgb="FF83C2D7"/>
        <bgColor indexed="64"/>
      </patternFill>
    </fill>
    <fill>
      <patternFill patternType="solid">
        <fgColor rgb="FF001928"/>
        <bgColor indexed="64"/>
      </patternFill>
    </fill>
    <fill>
      <patternFill patternType="solid">
        <fgColor rgb="FF6E7E9D"/>
        <bgColor indexed="64"/>
      </patternFill>
    </fill>
    <fill>
      <patternFill patternType="solid">
        <fgColor rgb="FFF05656"/>
        <bgColor indexed="64"/>
      </patternFill>
    </fill>
    <fill>
      <patternFill patternType="solid">
        <fgColor rgb="FF989189"/>
        <bgColor indexed="64"/>
      </patternFill>
    </fill>
    <fill>
      <patternFill patternType="solid">
        <fgColor rgb="FF904B38"/>
        <bgColor indexed="64"/>
      </patternFill>
    </fill>
    <fill>
      <patternFill patternType="solid">
        <fgColor theme="8" tint="0.59999389629810485"/>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rgb="FF0D2C6C"/>
      </top>
      <bottom style="medium">
        <color rgb="FF0D2C6C"/>
      </bottom>
      <diagonal/>
    </border>
  </borders>
  <cellStyleXfs count="7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49" fontId="25" fillId="0" borderId="0" applyAlignment="0"/>
    <xf numFmtId="49" fontId="28" fillId="0" borderId="0" applyAlignment="0"/>
    <xf numFmtId="49" fontId="26" fillId="0" borderId="0" applyAlignment="0"/>
    <xf numFmtId="49" fontId="29" fillId="0" borderId="0" applyAlignment="0"/>
    <xf numFmtId="0" fontId="24" fillId="0" borderId="13" applyNumberFormat="0" applyFill="0" applyAlignment="0"/>
    <xf numFmtId="41" fontId="1" fillId="35" borderId="0" applyNumberFormat="0" applyFont="0" applyBorder="0" applyAlignment="0" applyProtection="0"/>
    <xf numFmtId="41" fontId="1" fillId="36" borderId="0" applyNumberFormat="0" applyFont="0" applyBorder="0" applyAlignment="0" applyProtection="0"/>
    <xf numFmtId="41" fontId="1" fillId="37" borderId="0" applyNumberFormat="0" applyFont="0" applyBorder="0" applyAlignment="0" applyProtection="0"/>
    <xf numFmtId="41" fontId="1" fillId="38" borderId="0" applyNumberFormat="0" applyFont="0" applyBorder="0" applyAlignment="0" applyProtection="0"/>
    <xf numFmtId="41" fontId="1" fillId="39" borderId="0" applyNumberFormat="0" applyFont="0" applyBorder="0" applyAlignment="0" applyProtection="0"/>
    <xf numFmtId="41" fontId="1" fillId="40" borderId="0" applyNumberFormat="0" applyFont="0" applyBorder="0" applyAlignment="0" applyProtection="0"/>
    <xf numFmtId="41" fontId="1" fillId="41" borderId="0" applyNumberFormat="0" applyFont="0" applyBorder="0" applyAlignment="0" applyProtection="0"/>
    <xf numFmtId="41" fontId="1" fillId="42" borderId="0" applyNumberFormat="0" applyFont="0" applyBorder="0" applyAlignment="0" applyProtection="0"/>
    <xf numFmtId="41" fontId="1" fillId="43" borderId="0" applyNumberFormat="0" applyFont="0" applyBorder="0" applyAlignment="0" applyProtection="0"/>
    <xf numFmtId="41" fontId="1" fillId="44" borderId="0" applyNumberFormat="0" applyFont="0" applyBorder="0" applyAlignment="0" applyProtection="0"/>
    <xf numFmtId="41" fontId="1" fillId="45" borderId="0" applyNumberFormat="0" applyFont="0" applyBorder="0" applyAlignment="0" applyProtection="0"/>
    <xf numFmtId="41" fontId="1" fillId="46" borderId="0" applyNumberFormat="0" applyFont="0" applyBorder="0" applyAlignment="0" applyProtection="0"/>
    <xf numFmtId="41" fontId="1" fillId="47" borderId="0" applyNumberFormat="0" applyFont="0" applyBorder="0" applyAlignment="0" applyProtection="0"/>
    <xf numFmtId="41" fontId="1" fillId="48" borderId="0" applyNumberFormat="0" applyFont="0" applyBorder="0" applyAlignment="0" applyProtection="0"/>
    <xf numFmtId="41" fontId="1" fillId="49" borderId="0" applyNumberFormat="0" applyFont="0" applyBorder="0" applyAlignment="0" applyProtection="0"/>
    <xf numFmtId="49" fontId="27" fillId="0" borderId="0" applyAlignment="0"/>
    <xf numFmtId="0" fontId="24" fillId="0" borderId="0"/>
    <xf numFmtId="0" fontId="30"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cellStyleXfs>
  <cellXfs count="50">
    <xf numFmtId="0" fontId="0" fillId="0" borderId="0" xfId="0"/>
    <xf numFmtId="0" fontId="18" fillId="0" borderId="0" xfId="0" applyFont="1" applyAlignment="1">
      <alignment horizontal="center"/>
    </xf>
    <xf numFmtId="0" fontId="16" fillId="0" borderId="0" xfId="0" applyFont="1" applyAlignment="1">
      <alignment horizontal="center"/>
    </xf>
    <xf numFmtId="49" fontId="3" fillId="0" borderId="1" xfId="2" applyNumberFormat="1"/>
    <xf numFmtId="49" fontId="0" fillId="0" borderId="0" xfId="0" applyNumberFormat="1"/>
    <xf numFmtId="2" fontId="0" fillId="0" borderId="0" xfId="0" applyNumberFormat="1"/>
    <xf numFmtId="164" fontId="0" fillId="0" borderId="0" xfId="0" applyNumberFormat="1"/>
    <xf numFmtId="0" fontId="16" fillId="0" borderId="0" xfId="0" applyFont="1"/>
    <xf numFmtId="0" fontId="4" fillId="0" borderId="2" xfId="3"/>
    <xf numFmtId="4" fontId="0" fillId="0" borderId="0" xfId="0" applyNumberFormat="1"/>
    <xf numFmtId="166" fontId="0" fillId="0" borderId="0" xfId="0" applyNumberFormat="1"/>
    <xf numFmtId="3" fontId="0" fillId="0" borderId="0" xfId="0" applyNumberFormat="1"/>
    <xf numFmtId="16" fontId="0" fillId="0" borderId="0" xfId="0" applyNumberFormat="1"/>
    <xf numFmtId="49" fontId="4" fillId="0" borderId="2" xfId="3" applyNumberFormat="1"/>
    <xf numFmtId="165" fontId="0" fillId="0" borderId="0" xfId="0" applyNumberFormat="1"/>
    <xf numFmtId="9" fontId="0" fillId="0" borderId="0" xfId="43" applyFont="1"/>
    <xf numFmtId="49" fontId="16" fillId="0" borderId="0" xfId="0" applyNumberFormat="1" applyFont="1"/>
    <xf numFmtId="0" fontId="19" fillId="0" borderId="0" xfId="0" applyFont="1"/>
    <xf numFmtId="0" fontId="20" fillId="0" borderId="10" xfId="0" applyFont="1" applyBorder="1" applyAlignment="1">
      <alignment horizontal="centerContinuous"/>
    </xf>
    <xf numFmtId="0" fontId="0" fillId="0" borderId="11" xfId="0" applyBorder="1"/>
    <xf numFmtId="0" fontId="20" fillId="0" borderId="10" xfId="0" applyFont="1" applyBorder="1" applyAlignment="1">
      <alignment horizontal="center"/>
    </xf>
    <xf numFmtId="9" fontId="0" fillId="0" borderId="0" xfId="43" applyFont="1" applyFill="1" applyBorder="1" applyAlignment="1"/>
    <xf numFmtId="165" fontId="0" fillId="0" borderId="11" xfId="0" applyNumberFormat="1" applyBorder="1"/>
    <xf numFmtId="9" fontId="0" fillId="0" borderId="11" xfId="43" applyFont="1" applyFill="1" applyBorder="1" applyAlignment="1"/>
    <xf numFmtId="0" fontId="0" fillId="0" borderId="12" xfId="0" applyBorder="1"/>
    <xf numFmtId="165" fontId="0" fillId="0" borderId="12" xfId="0" applyNumberFormat="1" applyBorder="1"/>
    <xf numFmtId="165" fontId="21" fillId="0" borderId="12" xfId="0" applyNumberFormat="1" applyFont="1" applyBorder="1"/>
    <xf numFmtId="9" fontId="0" fillId="0" borderId="0" xfId="0" applyNumberFormat="1"/>
    <xf numFmtId="10" fontId="0" fillId="0" borderId="0" xfId="0" applyNumberFormat="1"/>
    <xf numFmtId="9" fontId="0" fillId="0" borderId="0" xfId="42" applyFont="1"/>
    <xf numFmtId="10" fontId="0" fillId="0" borderId="0" xfId="42" applyNumberFormat="1" applyFont="1"/>
    <xf numFmtId="0" fontId="0" fillId="0" borderId="0" xfId="0" applyAlignment="1">
      <alignment horizontal="left"/>
    </xf>
    <xf numFmtId="0" fontId="0" fillId="0" borderId="0" xfId="0" applyAlignment="1">
      <alignment horizontal="left" indent="2"/>
    </xf>
    <xf numFmtId="0" fontId="0" fillId="0" borderId="0" xfId="0" applyAlignment="1">
      <alignment horizontal="left" indent="1"/>
    </xf>
    <xf numFmtId="0" fontId="0" fillId="0" borderId="0" xfId="0" pivotButton="1"/>
    <xf numFmtId="0" fontId="0" fillId="33" borderId="0" xfId="0" applyFill="1"/>
    <xf numFmtId="165" fontId="14" fillId="0" borderId="0" xfId="0" applyNumberFormat="1" applyFont="1"/>
    <xf numFmtId="167" fontId="0" fillId="0" borderId="0" xfId="42" applyNumberFormat="1" applyFont="1"/>
    <xf numFmtId="49" fontId="3" fillId="0" borderId="1" xfId="2" applyNumberFormat="1" applyFill="1"/>
    <xf numFmtId="0" fontId="22" fillId="34" borderId="12" xfId="0" applyFont="1" applyFill="1" applyBorder="1" applyAlignment="1">
      <alignment horizontal="left" vertical="top" readingOrder="1"/>
    </xf>
    <xf numFmtId="168" fontId="0" fillId="0" borderId="0" xfId="44" applyNumberFormat="1" applyFont="1"/>
    <xf numFmtId="168" fontId="0" fillId="0" borderId="0" xfId="44" applyNumberFormat="1" applyFont="1" applyBorder="1"/>
    <xf numFmtId="49" fontId="0" fillId="33" borderId="0" xfId="0" applyNumberFormat="1" applyFill="1"/>
    <xf numFmtId="165" fontId="0" fillId="33" borderId="0" xfId="0" applyNumberFormat="1" applyFill="1"/>
    <xf numFmtId="0" fontId="18" fillId="33" borderId="0" xfId="0" applyFont="1" applyFill="1" applyAlignment="1">
      <alignment horizontal="center"/>
    </xf>
    <xf numFmtId="4" fontId="0" fillId="33" borderId="0" xfId="0" applyNumberFormat="1" applyFill="1"/>
    <xf numFmtId="165" fontId="14" fillId="33" borderId="0" xfId="0" applyNumberFormat="1" applyFont="1" applyFill="1"/>
    <xf numFmtId="0" fontId="0" fillId="0" borderId="0" xfId="44" applyNumberFormat="1" applyFont="1"/>
    <xf numFmtId="0" fontId="16" fillId="50" borderId="0" xfId="0" applyFont="1" applyFill="1"/>
    <xf numFmtId="0" fontId="0" fillId="50" borderId="0" xfId="0" applyFill="1"/>
  </cellXfs>
  <cellStyles count="7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71" xr:uid="{547093BA-66F6-43AB-AEE2-A53A6CD7E4CA}"/>
    <cellStyle name="60% - Accent2" xfId="25" builtinId="36" customBuiltin="1"/>
    <cellStyle name="60% - Accent2 2" xfId="72" xr:uid="{041200A6-0E59-415C-B774-9AFFFD93E3DE}"/>
    <cellStyle name="60% - Accent3" xfId="29" builtinId="40" customBuiltin="1"/>
    <cellStyle name="60% - Accent3 2" xfId="73" xr:uid="{F8FD9C2F-3B95-4908-8914-312850B4BE8D}"/>
    <cellStyle name="60% - Accent4" xfId="33" builtinId="44" customBuiltin="1"/>
    <cellStyle name="60% - Accent4 2" xfId="74" xr:uid="{B50DDFA8-54C7-4C6E-B9EA-75F201E4B5E2}"/>
    <cellStyle name="60% - Accent5" xfId="37" builtinId="48" customBuiltin="1"/>
    <cellStyle name="60% - Accent5 2" xfId="75" xr:uid="{F975D1FA-32C4-4496-8D31-86DF3A723E93}"/>
    <cellStyle name="60% - Accent6" xfId="41" builtinId="52" customBuiltin="1"/>
    <cellStyle name="60% - Accent6 2" xfId="76" xr:uid="{B221F426-9680-4716-B05C-3B6344B0DD56}"/>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4" builtinId="3"/>
    <cellStyle name="Comma 2" xfId="46" xr:uid="{D81CF228-0606-4433-81BC-08ACC0D26276}"/>
    <cellStyle name="Comma 3" xfId="45" xr:uid="{DBCAE050-5005-4398-93B4-AFD1909DDB1A}"/>
    <cellStyle name="Explanatory Text" xfId="16" builtinId="53" customBuiltin="1"/>
    <cellStyle name="G1 - Midday Blue" xfId="53" xr:uid="{2497DAEA-6054-4839-88CA-ADE7412431DE}"/>
    <cellStyle name="G2 - Midnight Blue" xfId="54" xr:uid="{D85D0E75-C1D7-4FF1-A039-5E8C54DFC6F8}"/>
    <cellStyle name="G3 - Lime" xfId="55" xr:uid="{4E54885C-51DB-41CC-A5B5-713EA6876AA7}"/>
    <cellStyle name="G4 - Orange" xfId="56" xr:uid="{0B2FA455-950B-4DBE-B8F6-6F547934FEFB}"/>
    <cellStyle name="G5 - Green" xfId="57" xr:uid="{FE8555AE-B324-426C-B8C8-30A21C835E84}"/>
    <cellStyle name="G6 - Turquoise" xfId="58" xr:uid="{F9749F3C-F47E-49CB-B792-EA8640CFB31F}"/>
    <cellStyle name="G7 - Yellow" xfId="59" xr:uid="{F90C152A-AEE6-4241-A4F9-A7196309BE82}"/>
    <cellStyle name="G8 - Dark Green" xfId="60" xr:uid="{D2AAAADB-F8DB-4E1F-9F65-852E04218053}"/>
    <cellStyle name="G9 - 50% Darkest Blue" xfId="61" xr:uid="{C3B0022E-2E63-4E1F-84F7-F3E425FDBCC8}"/>
    <cellStyle name="Good" xfId="6" builtinId="26" customBuiltin="1"/>
    <cellStyle name="Heading 1" xfId="2" builtinId="16" customBuiltin="1"/>
    <cellStyle name="Heading 1 2" xfId="68" xr:uid="{412C674F-D3D4-4154-9AEB-390002C3B376}"/>
    <cellStyle name="Heading 2" xfId="3" builtinId="17" customBuiltin="1"/>
    <cellStyle name="Heading 2 2" xfId="49" xr:uid="{111AFE9A-BB90-462D-86A7-FFC06B439340}"/>
    <cellStyle name="Heading 3" xfId="4" builtinId="18" customBuiltin="1"/>
    <cellStyle name="Heading 3 2" xfId="50" xr:uid="{B3A1C157-D346-4578-99AB-A94CADD53E08}"/>
    <cellStyle name="Heading 4" xfId="5" builtinId="19" customBuiltin="1"/>
    <cellStyle name="Heading 4 2" xfId="51" xr:uid="{605FD0B1-1138-450A-AE5F-F3BBE8B26E62}"/>
    <cellStyle name="Input" xfId="9" builtinId="20" customBuiltin="1"/>
    <cellStyle name="Linked Cell" xfId="12" builtinId="24" customBuiltin="1"/>
    <cellStyle name="Neutral" xfId="8" builtinId="28" customBuiltin="1"/>
    <cellStyle name="Neutral 2" xfId="70" xr:uid="{2863971B-7D60-49CF-BC46-570AE7439E43}"/>
    <cellStyle name="Normal" xfId="0" builtinId="0"/>
    <cellStyle name="Normal 2" xfId="69" xr:uid="{07E7BFF9-3616-40E8-9C2E-BEA167350A17}"/>
    <cellStyle name="Normal 3" xfId="47" xr:uid="{D6239831-9E4B-4195-A464-FCB2B71B4348}"/>
    <cellStyle name="Note" xfId="15" builtinId="10" customBuiltin="1"/>
    <cellStyle name="Output" xfId="10" builtinId="21" customBuiltin="1"/>
    <cellStyle name="Percent" xfId="42" builtinId="5"/>
    <cellStyle name="Percent 2" xfId="43" xr:uid="{6B6410E0-ACAE-44C2-A2FE-1F4DF9BD89CF}"/>
    <cellStyle name="Title" xfId="1" builtinId="15" customBuiltin="1"/>
    <cellStyle name="Title 2" xfId="48" xr:uid="{A8F247A4-88A0-462E-838C-7C662EB9E85F}"/>
    <cellStyle name="Total" xfId="17" builtinId="25" customBuiltin="1"/>
    <cellStyle name="Total 2" xfId="52" xr:uid="{54C9C16A-BFAF-46E1-9B23-5D012080FA65}"/>
    <cellStyle name="Warning Text" xfId="14" builtinId="11" customBuiltin="1"/>
    <cellStyle name="XG10 - 80% Grey Blue" xfId="62" xr:uid="{12E1A99B-46F1-4335-92DB-170713349A10}"/>
    <cellStyle name="XG11 - Dark Grey" xfId="63" xr:uid="{2139B972-ED15-4AFE-A9DA-B47DA85A43F8}"/>
    <cellStyle name="XG12 - 50% Dark Blue" xfId="64" xr:uid="{043CC484-0F1D-41D1-92B5-308852783F5F}"/>
    <cellStyle name="XG13 - Red (Tertiary)" xfId="65" xr:uid="{305DA475-79B3-4B1B-9DF9-14B8F9D18D2C}"/>
    <cellStyle name="XG14 - Stone (Tertiary)" xfId="66" xr:uid="{68D03ACF-DB15-4B47-B2A2-4979BA9C1DF7}"/>
    <cellStyle name="XG15 - Bark (Tertiary)" xfId="67" xr:uid="{4744EA74-F3FD-40A2-BEBB-C46880402C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chartsheet" Target="chartsheets/sheet2.xml"/><Relationship Id="rId26" Type="http://schemas.openxmlformats.org/officeDocument/2006/relationships/customXml" Target="../customXml/item1.xml"/><Relationship Id="rId3" Type="http://schemas.openxmlformats.org/officeDocument/2006/relationships/chartsheet" Target="chartsheets/sheet1.xml"/><Relationship Id="rId21" Type="http://schemas.openxmlformats.org/officeDocument/2006/relationships/theme" Target="theme/theme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pivotCacheDefinition" Target="pivotCache/pivotCacheDefinition1.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microsoft.com/office/2017/10/relationships/person" Target="persons/person.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worksheet" Target="worksheets/sheet17.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styles" Target="style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trendline>
            <c:spPr>
              <a:ln w="19050" cap="rnd">
                <a:solidFill>
                  <a:schemeClr val="accent1"/>
                </a:solidFill>
                <a:prstDash val="sysDot"/>
              </a:ln>
              <a:effectLst/>
            </c:spPr>
            <c:trendlineType val="poly"/>
            <c:order val="2"/>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val>
            <c:numRef>
              <c:f>#REF!</c:f>
              <c:numCache>
                <c:formatCode>General</c:formatCode>
                <c:ptCount val="1"/>
                <c:pt idx="0">
                  <c:v>1</c:v>
                </c:pt>
              </c:numCache>
            </c:numRef>
          </c:val>
          <c:extLst>
            <c:ext xmlns:c16="http://schemas.microsoft.com/office/drawing/2014/chart" uri="{C3380CC4-5D6E-409C-BE32-E72D297353CC}">
              <c16:uniqueId val="{00000000-2405-463C-A6C5-A17D11F42EC1}"/>
            </c:ext>
          </c:extLst>
        </c:ser>
        <c:dLbls>
          <c:showLegendKey val="0"/>
          <c:showVal val="0"/>
          <c:showCatName val="0"/>
          <c:showSerName val="0"/>
          <c:showPercent val="0"/>
          <c:showBubbleSize val="0"/>
        </c:dLbls>
        <c:gapWidth val="219"/>
        <c:overlap val="-27"/>
        <c:axId val="926530704"/>
        <c:axId val="926532624"/>
      </c:barChart>
      <c:catAx>
        <c:axId val="9265307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6532624"/>
        <c:crosses val="autoZero"/>
        <c:auto val="1"/>
        <c:lblAlgn val="ctr"/>
        <c:lblOffset val="100"/>
        <c:noMultiLvlLbl val="0"/>
      </c:catAx>
      <c:valAx>
        <c:axId val="926532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6530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77361984628792"/>
          <c:y val="0.10194911910520987"/>
          <c:w val="0.63544572313076264"/>
          <c:h val="0.87887876760502981"/>
        </c:manualLayout>
      </c:layout>
      <c:barChart>
        <c:barDir val="bar"/>
        <c:grouping val="clustered"/>
        <c:varyColors val="0"/>
        <c:ser>
          <c:idx val="0"/>
          <c:order val="0"/>
          <c:tx>
            <c:strRef>
              <c:f>'Charts economic'!$B$112</c:f>
              <c:strCache>
                <c:ptCount val="1"/>
                <c:pt idx="0">
                  <c:v>Current Pathway</c:v>
                </c:pt>
              </c:strCache>
            </c:strRef>
          </c:tx>
          <c:spPr>
            <a:solidFill>
              <a:schemeClr val="accent1"/>
            </a:solidFill>
            <a:ln>
              <a:noFill/>
            </a:ln>
            <a:effectLst/>
          </c:spPr>
          <c:invertIfNegative val="0"/>
          <c:cat>
            <c:strRef>
              <c:f>'Charts economic'!$A$113:$A$128</c:f>
              <c:strCache>
                <c:ptCount val="16"/>
                <c:pt idx="0">
                  <c:v>Northland</c:v>
                </c:pt>
                <c:pt idx="1">
                  <c:v>Auckland</c:v>
                </c:pt>
                <c:pt idx="2">
                  <c:v>Waikato</c:v>
                </c:pt>
                <c:pt idx="3">
                  <c:v>BayOfPlenty</c:v>
                </c:pt>
                <c:pt idx="4">
                  <c:v>Gisborne</c:v>
                </c:pt>
                <c:pt idx="5">
                  <c:v>HawkesBay</c:v>
                </c:pt>
                <c:pt idx="6">
                  <c:v>Taranaki</c:v>
                </c:pt>
                <c:pt idx="7">
                  <c:v>ManaWanganui</c:v>
                </c:pt>
                <c:pt idx="8">
                  <c:v>Wellington</c:v>
                </c:pt>
                <c:pt idx="9">
                  <c:v>Tasman</c:v>
                </c:pt>
                <c:pt idx="10">
                  <c:v>Nelson</c:v>
                </c:pt>
                <c:pt idx="11">
                  <c:v>Marlborough</c:v>
                </c:pt>
                <c:pt idx="12">
                  <c:v>Canterbury</c:v>
                </c:pt>
                <c:pt idx="13">
                  <c:v>WestCoast</c:v>
                </c:pt>
                <c:pt idx="14">
                  <c:v>Otago</c:v>
                </c:pt>
                <c:pt idx="15">
                  <c:v>Southland</c:v>
                </c:pt>
              </c:strCache>
            </c:strRef>
          </c:cat>
          <c:val>
            <c:numRef>
              <c:f>'Charts economic'!$B$113:$B$128</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8378-4154-BE87-ED052340D679}"/>
            </c:ext>
          </c:extLst>
        </c:ser>
        <c:ser>
          <c:idx val="3"/>
          <c:order val="1"/>
          <c:tx>
            <c:strRef>
              <c:f>'Charts economic'!$C$112</c:f>
              <c:strCache>
                <c:ptCount val="1"/>
                <c:pt idx="0">
                  <c:v>ERP2 Pathway</c:v>
                </c:pt>
              </c:strCache>
            </c:strRef>
          </c:tx>
          <c:spPr>
            <a:solidFill>
              <a:schemeClr val="accent4"/>
            </a:solidFill>
            <a:ln>
              <a:noFill/>
            </a:ln>
            <a:effectLst/>
          </c:spPr>
          <c:invertIfNegative val="0"/>
          <c:val>
            <c:numRef>
              <c:f>'Charts economic'!$C$113:$C$128</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48D9-4F8B-BAA1-F23E0A1EC976}"/>
            </c:ext>
          </c:extLst>
        </c:ser>
        <c:ser>
          <c:idx val="2"/>
          <c:order val="2"/>
          <c:tx>
            <c:strRef>
              <c:f>'Charts economic'!$D$112</c:f>
              <c:strCache>
                <c:ptCount val="1"/>
                <c:pt idx="0">
                  <c:v>Net Zero Pathway</c:v>
                </c:pt>
              </c:strCache>
            </c:strRef>
          </c:tx>
          <c:spPr>
            <a:solidFill>
              <a:schemeClr val="accent3"/>
            </a:solidFill>
            <a:ln>
              <a:noFill/>
            </a:ln>
            <a:effectLst/>
          </c:spPr>
          <c:invertIfNegative val="0"/>
          <c:cat>
            <c:strRef>
              <c:f>'Charts economic'!$A$113:$A$128</c:f>
              <c:strCache>
                <c:ptCount val="16"/>
                <c:pt idx="0">
                  <c:v>Northland</c:v>
                </c:pt>
                <c:pt idx="1">
                  <c:v>Auckland</c:v>
                </c:pt>
                <c:pt idx="2">
                  <c:v>Waikato</c:v>
                </c:pt>
                <c:pt idx="3">
                  <c:v>BayOfPlenty</c:v>
                </c:pt>
                <c:pt idx="4">
                  <c:v>Gisborne</c:v>
                </c:pt>
                <c:pt idx="5">
                  <c:v>HawkesBay</c:v>
                </c:pt>
                <c:pt idx="6">
                  <c:v>Taranaki</c:v>
                </c:pt>
                <c:pt idx="7">
                  <c:v>ManaWanganui</c:v>
                </c:pt>
                <c:pt idx="8">
                  <c:v>Wellington</c:v>
                </c:pt>
                <c:pt idx="9">
                  <c:v>Tasman</c:v>
                </c:pt>
                <c:pt idx="10">
                  <c:v>Nelson</c:v>
                </c:pt>
                <c:pt idx="11">
                  <c:v>Marlborough</c:v>
                </c:pt>
                <c:pt idx="12">
                  <c:v>Canterbury</c:v>
                </c:pt>
                <c:pt idx="13">
                  <c:v>WestCoast</c:v>
                </c:pt>
                <c:pt idx="14">
                  <c:v>Otago</c:v>
                </c:pt>
                <c:pt idx="15">
                  <c:v>Southland</c:v>
                </c:pt>
              </c:strCache>
            </c:strRef>
          </c:cat>
          <c:val>
            <c:numRef>
              <c:f>'Charts economic'!$D$113:$D$128</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8378-4154-BE87-ED052340D679}"/>
            </c:ext>
          </c:extLst>
        </c:ser>
        <c:ser>
          <c:idx val="1"/>
          <c:order val="3"/>
          <c:tx>
            <c:strRef>
              <c:f>'Charts economic'!$E$112</c:f>
              <c:strCache>
                <c:ptCount val="1"/>
                <c:pt idx="0">
                  <c:v>Constrained Forestry Pathway</c:v>
                </c:pt>
              </c:strCache>
            </c:strRef>
          </c:tx>
          <c:spPr>
            <a:solidFill>
              <a:schemeClr val="accent2"/>
            </a:solidFill>
            <a:ln>
              <a:noFill/>
            </a:ln>
            <a:effectLst/>
          </c:spPr>
          <c:invertIfNegative val="0"/>
          <c:cat>
            <c:strRef>
              <c:f>'Charts economic'!$A$113:$A$128</c:f>
              <c:strCache>
                <c:ptCount val="16"/>
                <c:pt idx="0">
                  <c:v>Northland</c:v>
                </c:pt>
                <c:pt idx="1">
                  <c:v>Auckland</c:v>
                </c:pt>
                <c:pt idx="2">
                  <c:v>Waikato</c:v>
                </c:pt>
                <c:pt idx="3">
                  <c:v>BayOfPlenty</c:v>
                </c:pt>
                <c:pt idx="4">
                  <c:v>Gisborne</c:v>
                </c:pt>
                <c:pt idx="5">
                  <c:v>HawkesBay</c:v>
                </c:pt>
                <c:pt idx="6">
                  <c:v>Taranaki</c:v>
                </c:pt>
                <c:pt idx="7">
                  <c:v>ManaWanganui</c:v>
                </c:pt>
                <c:pt idx="8">
                  <c:v>Wellington</c:v>
                </c:pt>
                <c:pt idx="9">
                  <c:v>Tasman</c:v>
                </c:pt>
                <c:pt idx="10">
                  <c:v>Nelson</c:v>
                </c:pt>
                <c:pt idx="11">
                  <c:v>Marlborough</c:v>
                </c:pt>
                <c:pt idx="12">
                  <c:v>Canterbury</c:v>
                </c:pt>
                <c:pt idx="13">
                  <c:v>WestCoast</c:v>
                </c:pt>
                <c:pt idx="14">
                  <c:v>Otago</c:v>
                </c:pt>
                <c:pt idx="15">
                  <c:v>Southland</c:v>
                </c:pt>
              </c:strCache>
            </c:strRef>
          </c:cat>
          <c:val>
            <c:numRef>
              <c:f>'Charts economic'!$E$113:$E$128</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8378-4154-BE87-ED052340D679}"/>
            </c:ext>
          </c:extLst>
        </c:ser>
        <c:dLbls>
          <c:showLegendKey val="0"/>
          <c:showVal val="0"/>
          <c:showCatName val="0"/>
          <c:showSerName val="0"/>
          <c:showPercent val="0"/>
          <c:showBubbleSize val="0"/>
        </c:dLbls>
        <c:gapWidth val="182"/>
        <c:axId val="325240848"/>
        <c:axId val="419600992"/>
      </c:barChart>
      <c:catAx>
        <c:axId val="325240848"/>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19600992"/>
        <c:crosses val="autoZero"/>
        <c:auto val="1"/>
        <c:lblAlgn val="ctr"/>
        <c:lblOffset val="100"/>
        <c:noMultiLvlLbl val="0"/>
      </c:catAx>
      <c:valAx>
        <c:axId val="419600992"/>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 deviation</a:t>
                </a:r>
                <a:r>
                  <a:rPr lang="en-NZ" baseline="0"/>
                  <a:t> to WOM in 2050</a:t>
                </a:r>
                <a:endParaRPr lang="en-NZ"/>
              </a:p>
            </c:rich>
          </c:tx>
          <c:layout>
            <c:manualLayout>
              <c:xMode val="edge"/>
              <c:yMode val="edge"/>
              <c:x val="0.45569742243757994"/>
              <c:y val="9.8467924067631059E-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Z"/>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5240848"/>
        <c:crosses val="autoZero"/>
        <c:crossBetween val="between"/>
      </c:valAx>
      <c:spPr>
        <a:noFill/>
        <a:ln>
          <a:noFill/>
        </a:ln>
        <a:effectLst/>
      </c:spPr>
    </c:plotArea>
    <c:legend>
      <c:legendPos val="r"/>
      <c:layout>
        <c:manualLayout>
          <c:xMode val="edge"/>
          <c:yMode val="edge"/>
          <c:x val="0.84685052829934715"/>
          <c:y val="0.12127937496185072"/>
          <c:w val="0.15314954436553579"/>
          <c:h val="0.174419825428798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Non-Biogenic emissions prices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'Charts economic'!$A$76</c:f>
              <c:strCache>
                <c:ptCount val="1"/>
                <c:pt idx="0">
                  <c:v>Baseline</c:v>
                </c:pt>
              </c:strCache>
            </c:strRef>
          </c:tx>
          <c:spPr>
            <a:ln w="28575" cap="rnd">
              <a:solidFill>
                <a:schemeClr val="accent1"/>
              </a:solidFill>
              <a:round/>
            </a:ln>
            <a:effectLst/>
          </c:spPr>
          <c:marker>
            <c:symbol val="none"/>
          </c:marker>
          <c:cat>
            <c:numRef>
              <c:f>'Charts economic'!$B$77:$AD$77</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'Charts economic'!$B$88:$AD$88</c:f>
              <c:numCache>
                <c:formatCode>0.00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9EE5-42A5-A00B-22F5FCB4ED3F}"/>
            </c:ext>
          </c:extLst>
        </c:ser>
        <c:ser>
          <c:idx val="1"/>
          <c:order val="1"/>
          <c:tx>
            <c:strRef>
              <c:f>'Charts economic'!$A$91</c:f>
              <c:strCache>
                <c:ptCount val="1"/>
                <c:pt idx="0">
                  <c:v>Constrained</c:v>
                </c:pt>
              </c:strCache>
            </c:strRef>
          </c:tx>
          <c:spPr>
            <a:ln w="28575" cap="rnd">
              <a:solidFill>
                <a:schemeClr val="accent2"/>
              </a:solidFill>
              <a:round/>
            </a:ln>
            <a:effectLst/>
          </c:spPr>
          <c:marker>
            <c:symbol val="none"/>
          </c:marker>
          <c:val>
            <c:numRef>
              <c:f>'Charts economic'!$B$94:$AD$94</c:f>
              <c:numCache>
                <c:formatCode>0.00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9EE5-42A5-A00B-22F5FCB4ED3F}"/>
            </c:ext>
          </c:extLst>
        </c:ser>
        <c:ser>
          <c:idx val="2"/>
          <c:order val="2"/>
          <c:tx>
            <c:strRef>
              <c:f>'Charts economic'!$A$97</c:f>
              <c:strCache>
                <c:ptCount val="1"/>
                <c:pt idx="0">
                  <c:v>Unconstrained</c:v>
                </c:pt>
              </c:strCache>
            </c:strRef>
          </c:tx>
          <c:spPr>
            <a:ln w="28575" cap="rnd">
              <a:solidFill>
                <a:schemeClr val="accent3"/>
              </a:solidFill>
              <a:round/>
            </a:ln>
            <a:effectLst/>
          </c:spPr>
          <c:marker>
            <c:symbol val="none"/>
          </c:marker>
          <c:val>
            <c:numRef>
              <c:f>'Charts economic'!$B$100:$AD$100</c:f>
              <c:numCache>
                <c:formatCode>0.00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2-9EE5-42A5-A00B-22F5FCB4ED3F}"/>
            </c:ext>
          </c:extLst>
        </c:ser>
        <c:ser>
          <c:idx val="3"/>
          <c:order val="3"/>
          <c:tx>
            <c:strRef>
              <c:f>'Charts economic'!$A$103</c:f>
              <c:strCache>
                <c:ptCount val="1"/>
                <c:pt idx="0">
                  <c:v>CCC demo path</c:v>
                </c:pt>
              </c:strCache>
            </c:strRef>
          </c:tx>
          <c:spPr>
            <a:ln w="28575" cap="rnd">
              <a:solidFill>
                <a:schemeClr val="accent4"/>
              </a:solidFill>
              <a:round/>
            </a:ln>
            <a:effectLst/>
          </c:spPr>
          <c:marker>
            <c:symbol val="none"/>
          </c:marker>
          <c:val>
            <c:numRef>
              <c:f>'Charts economic'!$B$103:$AD$103</c:f>
              <c:numCache>
                <c:formatCode>General</c:formatCode>
                <c:ptCount val="29"/>
                <c:pt idx="0">
                  <c:v>82.739190397305777</c:v>
                </c:pt>
                <c:pt idx="1">
                  <c:v>93.75863831252174</c:v>
                </c:pt>
                <c:pt idx="2">
                  <c:v>104.77808622773772</c:v>
                </c:pt>
                <c:pt idx="3">
                  <c:v>115.79753414295368</c:v>
                </c:pt>
                <c:pt idx="4">
                  <c:v>126.81698205816964</c:v>
                </c:pt>
                <c:pt idx="5">
                  <c:v>137.83642997338561</c:v>
                </c:pt>
                <c:pt idx="6">
                  <c:v>148.85587788860158</c:v>
                </c:pt>
                <c:pt idx="7">
                  <c:v>159.87532580381753</c:v>
                </c:pt>
                <c:pt idx="8">
                  <c:v>170.89477371903348</c:v>
                </c:pt>
                <c:pt idx="9">
                  <c:v>176.02161693060449</c:v>
                </c:pt>
                <c:pt idx="10">
                  <c:v>181.30226543852265</c:v>
                </c:pt>
                <c:pt idx="11">
                  <c:v>186.74133340167833</c:v>
                </c:pt>
                <c:pt idx="12">
                  <c:v>192.34357340372867</c:v>
                </c:pt>
                <c:pt idx="13">
                  <c:v>198.11388060584056</c:v>
                </c:pt>
                <c:pt idx="14">
                  <c:v>204.05729702401578</c:v>
                </c:pt>
                <c:pt idx="15">
                  <c:v>210.17901593473627</c:v>
                </c:pt>
                <c:pt idx="16">
                  <c:v>216.48438641277835</c:v>
                </c:pt>
                <c:pt idx="17">
                  <c:v>222.97891800516172</c:v>
                </c:pt>
                <c:pt idx="18">
                  <c:v>229.66828554531656</c:v>
                </c:pt>
                <c:pt idx="19">
                  <c:v>236.55833411167606</c:v>
                </c:pt>
                <c:pt idx="20">
                  <c:v>243.65508413502639</c:v>
                </c:pt>
                <c:pt idx="21">
                  <c:v>250.96473665907718</c:v>
                </c:pt>
                <c:pt idx="22">
                  <c:v>258.49367875884951</c:v>
                </c:pt>
                <c:pt idx="23">
                  <c:v>266.24848912161502</c:v>
                </c:pt>
                <c:pt idx="24">
                  <c:v>274.23594379526349</c:v>
                </c:pt>
                <c:pt idx="25">
                  <c:v>282.46302210912143</c:v>
                </c:pt>
                <c:pt idx="26">
                  <c:v>290.93691277239503</c:v>
                </c:pt>
                <c:pt idx="27">
                  <c:v>299.66502015556688</c:v>
                </c:pt>
                <c:pt idx="28">
                  <c:v>308.65497076023394</c:v>
                </c:pt>
              </c:numCache>
            </c:numRef>
          </c:val>
          <c:smooth val="0"/>
          <c:extLst>
            <c:ext xmlns:c16="http://schemas.microsoft.com/office/drawing/2014/chart" uri="{C3380CC4-5D6E-409C-BE32-E72D297353CC}">
              <c16:uniqueId val="{00000003-9EE5-42A5-A00B-22F5FCB4ED3F}"/>
            </c:ext>
          </c:extLst>
        </c:ser>
        <c:dLbls>
          <c:showLegendKey val="0"/>
          <c:showVal val="0"/>
          <c:showCatName val="0"/>
          <c:showSerName val="0"/>
          <c:showPercent val="0"/>
          <c:showBubbleSize val="0"/>
        </c:dLbls>
        <c:smooth val="0"/>
        <c:axId val="197992752"/>
        <c:axId val="415207392"/>
      </c:lineChart>
      <c:catAx>
        <c:axId val="19799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207392"/>
        <c:crossesAt val="-1"/>
        <c:auto val="1"/>
        <c:lblAlgn val="ctr"/>
        <c:lblOffset val="100"/>
        <c:noMultiLvlLbl val="0"/>
      </c:catAx>
      <c:valAx>
        <c:axId val="41520739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$/tonne 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992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456033291779813"/>
          <c:y val="0.10194911910520987"/>
          <c:w val="0.53714048001257064"/>
          <c:h val="0.87887876760502981"/>
        </c:manualLayout>
      </c:layout>
      <c:barChart>
        <c:barDir val="bar"/>
        <c:grouping val="clustered"/>
        <c:varyColors val="0"/>
        <c:ser>
          <c:idx val="0"/>
          <c:order val="0"/>
          <c:tx>
            <c:strRef>
              <c:f>'Charts household'!$G$2</c:f>
              <c:strCache>
                <c:ptCount val="1"/>
                <c:pt idx="0">
                  <c:v>Baseline</c:v>
                </c:pt>
              </c:strCache>
            </c:strRef>
          </c:tx>
          <c:spPr>
            <a:solidFill>
              <a:schemeClr val="accent1"/>
            </a:solidFill>
            <a:ln>
              <a:noFill/>
            </a:ln>
            <a:effectLst/>
          </c:spPr>
          <c:invertIfNegative val="0"/>
          <c:cat>
            <c:strRef>
              <c:f>'Charts household'!$F$3:$F$32</c:f>
              <c:strCache>
                <c:ptCount val="30"/>
                <c:pt idx="0">
                  <c:v>Maori - A Less than $35600 - Household has dependents - 15 to 64</c:v>
                </c:pt>
                <c:pt idx="1">
                  <c:v>Maori - A Less than $35600 - No dependents - 15 to 64</c:v>
                </c:pt>
                <c:pt idx="2">
                  <c:v>Maori - A Less than $35600 - No dependents - 65 and over</c:v>
                </c:pt>
                <c:pt idx="3">
                  <c:v>Maori - B $35600 to $61099 - Household has dependents - 15 to 64</c:v>
                </c:pt>
                <c:pt idx="4">
                  <c:v>Maori - B $35600 to $61099 - No dependents - 15 to 64</c:v>
                </c:pt>
                <c:pt idx="5">
                  <c:v>Maori - B $35600 to $61099 - No dependents - 65 and over</c:v>
                </c:pt>
                <c:pt idx="6">
                  <c:v>Maori - C $61100 to $96599 - Household has dependents - 15 to 64</c:v>
                </c:pt>
                <c:pt idx="7">
                  <c:v>Maori - C $61100 to $96599 - No dependents - 15 to 64</c:v>
                </c:pt>
                <c:pt idx="8">
                  <c:v>Maori - C $61100 to $96599 - No dependents - 65 and over</c:v>
                </c:pt>
                <c:pt idx="9">
                  <c:v>Maori - D $96600 to $147999 - Household has dependents - 15 to 64</c:v>
                </c:pt>
                <c:pt idx="10">
                  <c:v>Maori - D $96600 to $147999 - No dependents - 15 to 64</c:v>
                </c:pt>
                <c:pt idx="11">
                  <c:v>Maori - D $96600 to $147999 - No dependents - 65 and over</c:v>
                </c:pt>
                <c:pt idx="12">
                  <c:v>Maori - E $148000 and over - Household has dependents - 15 to 64</c:v>
                </c:pt>
                <c:pt idx="13">
                  <c:v>Maori - E $148000 and over - No dependents - 15 to 64</c:v>
                </c:pt>
                <c:pt idx="14">
                  <c:v>Maori - E $148000 and over - No dependents - 65 and over</c:v>
                </c:pt>
                <c:pt idx="15">
                  <c:v>Non-Maori - A Less than $35600 - Household has dependents - 15 to 64</c:v>
                </c:pt>
                <c:pt idx="16">
                  <c:v>Non-Maori - A Less than $35600 - No dependents - 15 to 64</c:v>
                </c:pt>
                <c:pt idx="17">
                  <c:v>Non-Maori - A Less than $35600 - No dependents - 65 and over</c:v>
                </c:pt>
                <c:pt idx="18">
                  <c:v>Non-Maori - B $35600 to $61099 - Household has dependents - 15 to 64</c:v>
                </c:pt>
                <c:pt idx="19">
                  <c:v>Non-Maori - B $35600 to $61099 - No dependents - 15 to 64</c:v>
                </c:pt>
                <c:pt idx="20">
                  <c:v>Non-Maori - B $35600 to $61099 - No dependents - 65 and over</c:v>
                </c:pt>
                <c:pt idx="21">
                  <c:v>Non-Maori - C $61100 to $96599 - Household has dependents - 15 to 64</c:v>
                </c:pt>
                <c:pt idx="22">
                  <c:v>Non-Maori - C $61100 to $96599 - No dependents - 15 to 64</c:v>
                </c:pt>
                <c:pt idx="23">
                  <c:v>Non-Maori - C $61100 to $96599 - No dependents - 65 and over</c:v>
                </c:pt>
                <c:pt idx="24">
                  <c:v>Non-Maori - D $96600 to $147999 - Household has dependents - 15 to 64</c:v>
                </c:pt>
                <c:pt idx="25">
                  <c:v>Non-Maori - D $96600 to $147999 - No dependents - 15 to 64</c:v>
                </c:pt>
                <c:pt idx="26">
                  <c:v>Non-Maori - D $96600 to $147999 - No dependents - 65 and over</c:v>
                </c:pt>
                <c:pt idx="27">
                  <c:v>Non-Maori - E $148000 and over - Household has dependents - 15 to 64</c:v>
                </c:pt>
                <c:pt idx="28">
                  <c:v>Non-Maori - E $148000 and over - No dependents - 15 to 64</c:v>
                </c:pt>
                <c:pt idx="29">
                  <c:v>Non-Maori - E $148000 and over - No dependents - 65 and over</c:v>
                </c:pt>
              </c:strCache>
            </c:strRef>
          </c:cat>
          <c:val>
            <c:numRef>
              <c:f>'Charts household'!$G$3:$G$32</c:f>
              <c:numCache>
                <c:formatCode>0.00</c:formatCode>
                <c:ptCount val="30"/>
                <c:pt idx="0">
                  <c:v>-0.25243399999999999</c:v>
                </c:pt>
                <c:pt idx="1">
                  <c:v>-0.22031700000000001</c:v>
                </c:pt>
                <c:pt idx="2">
                  <c:v>-0.46108700000000002</c:v>
                </c:pt>
                <c:pt idx="3">
                  <c:v>-0.41801300000000002</c:v>
                </c:pt>
                <c:pt idx="4">
                  <c:v>-0.35814400000000002</c:v>
                </c:pt>
                <c:pt idx="5">
                  <c:v>-0.32751999999999998</c:v>
                </c:pt>
                <c:pt idx="6">
                  <c:v>-0.41700700000000002</c:v>
                </c:pt>
                <c:pt idx="7">
                  <c:v>-0.35399599999999998</c:v>
                </c:pt>
                <c:pt idx="8">
                  <c:v>-0.42242200000000002</c:v>
                </c:pt>
                <c:pt idx="9">
                  <c:v>-0.389123</c:v>
                </c:pt>
                <c:pt idx="10">
                  <c:v>-0.281111</c:v>
                </c:pt>
                <c:pt idx="11">
                  <c:v>-0.26426500000000003</c:v>
                </c:pt>
                <c:pt idx="12">
                  <c:v>-0.51710199999999995</c:v>
                </c:pt>
                <c:pt idx="13">
                  <c:v>-0.42004999999999998</c:v>
                </c:pt>
                <c:pt idx="14">
                  <c:v>-0.38170700000000002</c:v>
                </c:pt>
                <c:pt idx="15">
                  <c:v>-0.32589200000000002</c:v>
                </c:pt>
                <c:pt idx="16">
                  <c:v>-0.39310800000000001</c:v>
                </c:pt>
                <c:pt idx="17">
                  <c:v>-0.39393099999999998</c:v>
                </c:pt>
                <c:pt idx="18">
                  <c:v>-0.40317900000000001</c:v>
                </c:pt>
                <c:pt idx="19">
                  <c:v>-0.41844700000000001</c:v>
                </c:pt>
                <c:pt idx="20">
                  <c:v>-0.33101799999999998</c:v>
                </c:pt>
                <c:pt idx="21">
                  <c:v>-0.33359499999999997</c:v>
                </c:pt>
                <c:pt idx="22">
                  <c:v>-0.58949099999999999</c:v>
                </c:pt>
                <c:pt idx="23">
                  <c:v>-0.55966499999999997</c:v>
                </c:pt>
                <c:pt idx="24">
                  <c:v>-0.51584700000000006</c:v>
                </c:pt>
                <c:pt idx="25">
                  <c:v>-0.379799</c:v>
                </c:pt>
                <c:pt idx="26">
                  <c:v>-0.43064999999999998</c:v>
                </c:pt>
                <c:pt idx="27">
                  <c:v>-0.44442199999999998</c:v>
                </c:pt>
                <c:pt idx="28">
                  <c:v>-0.46570499999999998</c:v>
                </c:pt>
                <c:pt idx="29">
                  <c:v>-0.45837699999999998</c:v>
                </c:pt>
              </c:numCache>
            </c:numRef>
          </c:val>
          <c:extLst>
            <c:ext xmlns:c16="http://schemas.microsoft.com/office/drawing/2014/chart" uri="{C3380CC4-5D6E-409C-BE32-E72D297353CC}">
              <c16:uniqueId val="{00000000-D615-49A4-9BA8-88383242E639}"/>
            </c:ext>
          </c:extLst>
        </c:ser>
        <c:ser>
          <c:idx val="1"/>
          <c:order val="1"/>
          <c:tx>
            <c:strRef>
              <c:f>'Charts household'!$H$2</c:f>
              <c:strCache>
                <c:ptCount val="1"/>
                <c:pt idx="0">
                  <c:v>Constrained</c:v>
                </c:pt>
              </c:strCache>
            </c:strRef>
          </c:tx>
          <c:spPr>
            <a:solidFill>
              <a:schemeClr val="accent2"/>
            </a:solidFill>
            <a:ln>
              <a:noFill/>
            </a:ln>
            <a:effectLst/>
          </c:spPr>
          <c:invertIfNegative val="0"/>
          <c:cat>
            <c:strRef>
              <c:f>'Charts household'!$F$3:$F$32</c:f>
              <c:strCache>
                <c:ptCount val="30"/>
                <c:pt idx="0">
                  <c:v>Maori - A Less than $35600 - Household has dependents - 15 to 64</c:v>
                </c:pt>
                <c:pt idx="1">
                  <c:v>Maori - A Less than $35600 - No dependents - 15 to 64</c:v>
                </c:pt>
                <c:pt idx="2">
                  <c:v>Maori - A Less than $35600 - No dependents - 65 and over</c:v>
                </c:pt>
                <c:pt idx="3">
                  <c:v>Maori - B $35600 to $61099 - Household has dependents - 15 to 64</c:v>
                </c:pt>
                <c:pt idx="4">
                  <c:v>Maori - B $35600 to $61099 - No dependents - 15 to 64</c:v>
                </c:pt>
                <c:pt idx="5">
                  <c:v>Maori - B $35600 to $61099 - No dependents - 65 and over</c:v>
                </c:pt>
                <c:pt idx="6">
                  <c:v>Maori - C $61100 to $96599 - Household has dependents - 15 to 64</c:v>
                </c:pt>
                <c:pt idx="7">
                  <c:v>Maori - C $61100 to $96599 - No dependents - 15 to 64</c:v>
                </c:pt>
                <c:pt idx="8">
                  <c:v>Maori - C $61100 to $96599 - No dependents - 65 and over</c:v>
                </c:pt>
                <c:pt idx="9">
                  <c:v>Maori - D $96600 to $147999 - Household has dependents - 15 to 64</c:v>
                </c:pt>
                <c:pt idx="10">
                  <c:v>Maori - D $96600 to $147999 - No dependents - 15 to 64</c:v>
                </c:pt>
                <c:pt idx="11">
                  <c:v>Maori - D $96600 to $147999 - No dependents - 65 and over</c:v>
                </c:pt>
                <c:pt idx="12">
                  <c:v>Maori - E $148000 and over - Household has dependents - 15 to 64</c:v>
                </c:pt>
                <c:pt idx="13">
                  <c:v>Maori - E $148000 and over - No dependents - 15 to 64</c:v>
                </c:pt>
                <c:pt idx="14">
                  <c:v>Maori - E $148000 and over - No dependents - 65 and over</c:v>
                </c:pt>
                <c:pt idx="15">
                  <c:v>Non-Maori - A Less than $35600 - Household has dependents - 15 to 64</c:v>
                </c:pt>
                <c:pt idx="16">
                  <c:v>Non-Maori - A Less than $35600 - No dependents - 15 to 64</c:v>
                </c:pt>
                <c:pt idx="17">
                  <c:v>Non-Maori - A Less than $35600 - No dependents - 65 and over</c:v>
                </c:pt>
                <c:pt idx="18">
                  <c:v>Non-Maori - B $35600 to $61099 - Household has dependents - 15 to 64</c:v>
                </c:pt>
                <c:pt idx="19">
                  <c:v>Non-Maori - B $35600 to $61099 - No dependents - 15 to 64</c:v>
                </c:pt>
                <c:pt idx="20">
                  <c:v>Non-Maori - B $35600 to $61099 - No dependents - 65 and over</c:v>
                </c:pt>
                <c:pt idx="21">
                  <c:v>Non-Maori - C $61100 to $96599 - Household has dependents - 15 to 64</c:v>
                </c:pt>
                <c:pt idx="22">
                  <c:v>Non-Maori - C $61100 to $96599 - No dependents - 15 to 64</c:v>
                </c:pt>
                <c:pt idx="23">
                  <c:v>Non-Maori - C $61100 to $96599 - No dependents - 65 and over</c:v>
                </c:pt>
                <c:pt idx="24">
                  <c:v>Non-Maori - D $96600 to $147999 - Household has dependents - 15 to 64</c:v>
                </c:pt>
                <c:pt idx="25">
                  <c:v>Non-Maori - D $96600 to $147999 - No dependents - 15 to 64</c:v>
                </c:pt>
                <c:pt idx="26">
                  <c:v>Non-Maori - D $96600 to $147999 - No dependents - 65 and over</c:v>
                </c:pt>
                <c:pt idx="27">
                  <c:v>Non-Maori - E $148000 and over - Household has dependents - 15 to 64</c:v>
                </c:pt>
                <c:pt idx="28">
                  <c:v>Non-Maori - E $148000 and over - No dependents - 15 to 64</c:v>
                </c:pt>
                <c:pt idx="29">
                  <c:v>Non-Maori - E $148000 and over - No dependents - 65 and over</c:v>
                </c:pt>
              </c:strCache>
            </c:strRef>
          </c:cat>
          <c:val>
            <c:numRef>
              <c:f>'Charts household'!$H$3:$H$32</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615-49A4-9BA8-88383242E639}"/>
            </c:ext>
          </c:extLst>
        </c:ser>
        <c:ser>
          <c:idx val="2"/>
          <c:order val="2"/>
          <c:tx>
            <c:strRef>
              <c:f>'Charts household'!$I$2</c:f>
              <c:strCache>
                <c:ptCount val="1"/>
                <c:pt idx="0">
                  <c:v>Unconstrained</c:v>
                </c:pt>
              </c:strCache>
            </c:strRef>
          </c:tx>
          <c:spPr>
            <a:solidFill>
              <a:schemeClr val="accent3"/>
            </a:solidFill>
            <a:ln>
              <a:noFill/>
            </a:ln>
            <a:effectLst/>
          </c:spPr>
          <c:invertIfNegative val="0"/>
          <c:cat>
            <c:strRef>
              <c:f>'Charts household'!$F$3:$F$32</c:f>
              <c:strCache>
                <c:ptCount val="30"/>
                <c:pt idx="0">
                  <c:v>Maori - A Less than $35600 - Household has dependents - 15 to 64</c:v>
                </c:pt>
                <c:pt idx="1">
                  <c:v>Maori - A Less than $35600 - No dependents - 15 to 64</c:v>
                </c:pt>
                <c:pt idx="2">
                  <c:v>Maori - A Less than $35600 - No dependents - 65 and over</c:v>
                </c:pt>
                <c:pt idx="3">
                  <c:v>Maori - B $35600 to $61099 - Household has dependents - 15 to 64</c:v>
                </c:pt>
                <c:pt idx="4">
                  <c:v>Maori - B $35600 to $61099 - No dependents - 15 to 64</c:v>
                </c:pt>
                <c:pt idx="5">
                  <c:v>Maori - B $35600 to $61099 - No dependents - 65 and over</c:v>
                </c:pt>
                <c:pt idx="6">
                  <c:v>Maori - C $61100 to $96599 - Household has dependents - 15 to 64</c:v>
                </c:pt>
                <c:pt idx="7">
                  <c:v>Maori - C $61100 to $96599 - No dependents - 15 to 64</c:v>
                </c:pt>
                <c:pt idx="8">
                  <c:v>Maori - C $61100 to $96599 - No dependents - 65 and over</c:v>
                </c:pt>
                <c:pt idx="9">
                  <c:v>Maori - D $96600 to $147999 - Household has dependents - 15 to 64</c:v>
                </c:pt>
                <c:pt idx="10">
                  <c:v>Maori - D $96600 to $147999 - No dependents - 15 to 64</c:v>
                </c:pt>
                <c:pt idx="11">
                  <c:v>Maori - D $96600 to $147999 - No dependents - 65 and over</c:v>
                </c:pt>
                <c:pt idx="12">
                  <c:v>Maori - E $148000 and over - Household has dependents - 15 to 64</c:v>
                </c:pt>
                <c:pt idx="13">
                  <c:v>Maori - E $148000 and over - No dependents - 15 to 64</c:v>
                </c:pt>
                <c:pt idx="14">
                  <c:v>Maori - E $148000 and over - No dependents - 65 and over</c:v>
                </c:pt>
                <c:pt idx="15">
                  <c:v>Non-Maori - A Less than $35600 - Household has dependents - 15 to 64</c:v>
                </c:pt>
                <c:pt idx="16">
                  <c:v>Non-Maori - A Less than $35600 - No dependents - 15 to 64</c:v>
                </c:pt>
                <c:pt idx="17">
                  <c:v>Non-Maori - A Less than $35600 - No dependents - 65 and over</c:v>
                </c:pt>
                <c:pt idx="18">
                  <c:v>Non-Maori - B $35600 to $61099 - Household has dependents - 15 to 64</c:v>
                </c:pt>
                <c:pt idx="19">
                  <c:v>Non-Maori - B $35600 to $61099 - No dependents - 15 to 64</c:v>
                </c:pt>
                <c:pt idx="20">
                  <c:v>Non-Maori - B $35600 to $61099 - No dependents - 65 and over</c:v>
                </c:pt>
                <c:pt idx="21">
                  <c:v>Non-Maori - C $61100 to $96599 - Household has dependents - 15 to 64</c:v>
                </c:pt>
                <c:pt idx="22">
                  <c:v>Non-Maori - C $61100 to $96599 - No dependents - 15 to 64</c:v>
                </c:pt>
                <c:pt idx="23">
                  <c:v>Non-Maori - C $61100 to $96599 - No dependents - 65 and over</c:v>
                </c:pt>
                <c:pt idx="24">
                  <c:v>Non-Maori - D $96600 to $147999 - Household has dependents - 15 to 64</c:v>
                </c:pt>
                <c:pt idx="25">
                  <c:v>Non-Maori - D $96600 to $147999 - No dependents - 15 to 64</c:v>
                </c:pt>
                <c:pt idx="26">
                  <c:v>Non-Maori - D $96600 to $147999 - No dependents - 65 and over</c:v>
                </c:pt>
                <c:pt idx="27">
                  <c:v>Non-Maori - E $148000 and over - Household has dependents - 15 to 64</c:v>
                </c:pt>
                <c:pt idx="28">
                  <c:v>Non-Maori - E $148000 and over - No dependents - 15 to 64</c:v>
                </c:pt>
                <c:pt idx="29">
                  <c:v>Non-Maori - E $148000 and over - No dependents - 65 and over</c:v>
                </c:pt>
              </c:strCache>
            </c:strRef>
          </c:cat>
          <c:val>
            <c:numRef>
              <c:f>'Charts household'!$I$3:$I$32</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2-D615-49A4-9BA8-88383242E639}"/>
            </c:ext>
          </c:extLst>
        </c:ser>
        <c:dLbls>
          <c:showLegendKey val="0"/>
          <c:showVal val="0"/>
          <c:showCatName val="0"/>
          <c:showSerName val="0"/>
          <c:showPercent val="0"/>
          <c:showBubbleSize val="0"/>
        </c:dLbls>
        <c:gapWidth val="182"/>
        <c:axId val="325240848"/>
        <c:axId val="419600992"/>
      </c:barChart>
      <c:catAx>
        <c:axId val="325240848"/>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600992"/>
        <c:crosses val="autoZero"/>
        <c:auto val="1"/>
        <c:lblAlgn val="ctr"/>
        <c:lblOffset val="100"/>
        <c:noMultiLvlLbl val="0"/>
      </c:catAx>
      <c:valAx>
        <c:axId val="419600992"/>
        <c:scaling>
          <c:orientation val="minMax"/>
          <c:min val="-1"/>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 deviation</a:t>
                </a:r>
                <a:r>
                  <a:rPr lang="en-NZ" baseline="0"/>
                  <a:t> to WOM</a:t>
                </a:r>
                <a:endParaRPr lang="en-NZ"/>
              </a:p>
            </c:rich>
          </c:tx>
          <c:layout>
            <c:manualLayout>
              <c:xMode val="edge"/>
              <c:yMode val="edge"/>
              <c:x val="0.46595383054233003"/>
              <c:y val="2.53506939083594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Z"/>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5240848"/>
        <c:crosses val="autoZero"/>
        <c:crossBetween val="between"/>
      </c:valAx>
      <c:spPr>
        <a:noFill/>
        <a:ln>
          <a:noFill/>
        </a:ln>
        <a:effectLst/>
      </c:spPr>
    </c:plotArea>
    <c:legend>
      <c:legendPos val="r"/>
      <c:layout>
        <c:manualLayout>
          <c:xMode val="edge"/>
          <c:yMode val="edge"/>
          <c:x val="0.89471380696378389"/>
          <c:y val="0.11783411387302077"/>
          <c:w val="9.6101712019220686E-2"/>
          <c:h val="8.72099127143990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[NDC2 modelling – CGE outputs 51 to 55 pct.xlsx]Household Pivot old!PivotTable4</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'Household Pivot old'!$B$3:$B$4</c:f>
              <c:strCache>
                <c:ptCount val="1"/>
                <c:pt idx="0">
                  <c:v>Maori</c:v>
                </c:pt>
              </c:strCache>
            </c:strRef>
          </c:tx>
          <c:spPr>
            <a:solidFill>
              <a:schemeClr val="accent1"/>
            </a:solidFill>
            <a:ln>
              <a:noFill/>
            </a:ln>
            <a:effectLst/>
          </c:spPr>
          <c:invertIfNegative val="0"/>
          <c:cat>
            <c:multiLvlStrRef>
              <c:f>'Household Pivot old'!$A$5:$A$25</c:f>
              <c:multiLvlStrCache>
                <c:ptCount val="15"/>
                <c:lvl>
                  <c:pt idx="0">
                    <c:v>A Less than $35600</c:v>
                  </c:pt>
                  <c:pt idx="1">
                    <c:v>B $35600 to $61099</c:v>
                  </c:pt>
                  <c:pt idx="2">
                    <c:v>C $61100 to $96599</c:v>
                  </c:pt>
                  <c:pt idx="3">
                    <c:v>D $96600 to $147999</c:v>
                  </c:pt>
                  <c:pt idx="4">
                    <c:v>E $148000 and over</c:v>
                  </c:pt>
                  <c:pt idx="5">
                    <c:v>A Less than $35600</c:v>
                  </c:pt>
                  <c:pt idx="6">
                    <c:v>B $35600 to $61099</c:v>
                  </c:pt>
                  <c:pt idx="7">
                    <c:v>C $61100 to $96599</c:v>
                  </c:pt>
                  <c:pt idx="8">
                    <c:v>D $96600 to $147999</c:v>
                  </c:pt>
                  <c:pt idx="9">
                    <c:v>E $148000 and over</c:v>
                  </c:pt>
                  <c:pt idx="10">
                    <c:v>A Less than $35600</c:v>
                  </c:pt>
                  <c:pt idx="11">
                    <c:v>B $35600 to $61099</c:v>
                  </c:pt>
                  <c:pt idx="12">
                    <c:v>C $61100 to $96599</c:v>
                  </c:pt>
                  <c:pt idx="13">
                    <c:v>D $96600 to $147999</c:v>
                  </c:pt>
                  <c:pt idx="14">
                    <c:v>E $148000 and over</c:v>
                  </c:pt>
                </c:lvl>
                <c:lvl>
                  <c:pt idx="0">
                    <c:v>Household has dependents</c:v>
                  </c:pt>
                  <c:pt idx="5">
                    <c:v>No dependents</c:v>
                  </c:pt>
                  <c:pt idx="10">
                    <c:v>No dependents</c:v>
                  </c:pt>
                </c:lvl>
                <c:lvl>
                  <c:pt idx="0">
                    <c:v>15 to 64</c:v>
                  </c:pt>
                  <c:pt idx="10">
                    <c:v>65 and over</c:v>
                  </c:pt>
                </c:lvl>
              </c:multiLvlStrCache>
            </c:multiLvlStrRef>
          </c:cat>
          <c:val>
            <c:numRef>
              <c:f>'Household Pivot old'!$B$5:$B$25</c:f>
              <c:numCache>
                <c:formatCode>General</c:formatCode>
                <c:ptCount val="15"/>
                <c:pt idx="0">
                  <c:v>-0.480346</c:v>
                </c:pt>
                <c:pt idx="1">
                  <c:v>-0.89893599999999996</c:v>
                </c:pt>
                <c:pt idx="2">
                  <c:v>-0.75171100000000002</c:v>
                </c:pt>
                <c:pt idx="3">
                  <c:v>-0.77179200000000003</c:v>
                </c:pt>
                <c:pt idx="4">
                  <c:v>-0.91690399999999994</c:v>
                </c:pt>
                <c:pt idx="5">
                  <c:v>-0.46133999999999997</c:v>
                </c:pt>
                <c:pt idx="6">
                  <c:v>-0.87519000000000002</c:v>
                </c:pt>
                <c:pt idx="7">
                  <c:v>-0.70236199999999993</c:v>
                </c:pt>
                <c:pt idx="8">
                  <c:v>-0.65548200000000001</c:v>
                </c:pt>
                <c:pt idx="9">
                  <c:v>-0.81364899999999996</c:v>
                </c:pt>
                <c:pt idx="10">
                  <c:v>-0.72063600000000005</c:v>
                </c:pt>
                <c:pt idx="11">
                  <c:v>-0.85556699999999997</c:v>
                </c:pt>
                <c:pt idx="12">
                  <c:v>-0.79486100000000004</c:v>
                </c:pt>
                <c:pt idx="13">
                  <c:v>-0.65150200000000003</c:v>
                </c:pt>
                <c:pt idx="14">
                  <c:v>-0.800674</c:v>
                </c:pt>
              </c:numCache>
            </c:numRef>
          </c:val>
          <c:extLst>
            <c:ext xmlns:c16="http://schemas.microsoft.com/office/drawing/2014/chart" uri="{C3380CC4-5D6E-409C-BE32-E72D297353CC}">
              <c16:uniqueId val="{00000000-EA71-48F5-8A2A-944C170B1E0B}"/>
            </c:ext>
          </c:extLst>
        </c:ser>
        <c:ser>
          <c:idx val="1"/>
          <c:order val="1"/>
          <c:tx>
            <c:strRef>
              <c:f>'Household Pivot old'!$C$3:$C$4</c:f>
              <c:strCache>
                <c:ptCount val="1"/>
                <c:pt idx="0">
                  <c:v>Non-Maori</c:v>
                </c:pt>
              </c:strCache>
            </c:strRef>
          </c:tx>
          <c:spPr>
            <a:solidFill>
              <a:schemeClr val="accent2"/>
            </a:solidFill>
            <a:ln>
              <a:noFill/>
            </a:ln>
            <a:effectLst/>
          </c:spPr>
          <c:invertIfNegative val="0"/>
          <c:cat>
            <c:multiLvlStrRef>
              <c:f>'Household Pivot old'!$A$5:$A$25</c:f>
              <c:multiLvlStrCache>
                <c:ptCount val="15"/>
                <c:lvl>
                  <c:pt idx="0">
                    <c:v>A Less than $35600</c:v>
                  </c:pt>
                  <c:pt idx="1">
                    <c:v>B $35600 to $61099</c:v>
                  </c:pt>
                  <c:pt idx="2">
                    <c:v>C $61100 to $96599</c:v>
                  </c:pt>
                  <c:pt idx="3">
                    <c:v>D $96600 to $147999</c:v>
                  </c:pt>
                  <c:pt idx="4">
                    <c:v>E $148000 and over</c:v>
                  </c:pt>
                  <c:pt idx="5">
                    <c:v>A Less than $35600</c:v>
                  </c:pt>
                  <c:pt idx="6">
                    <c:v>B $35600 to $61099</c:v>
                  </c:pt>
                  <c:pt idx="7">
                    <c:v>C $61100 to $96599</c:v>
                  </c:pt>
                  <c:pt idx="8">
                    <c:v>D $96600 to $147999</c:v>
                  </c:pt>
                  <c:pt idx="9">
                    <c:v>E $148000 and over</c:v>
                  </c:pt>
                  <c:pt idx="10">
                    <c:v>A Less than $35600</c:v>
                  </c:pt>
                  <c:pt idx="11">
                    <c:v>B $35600 to $61099</c:v>
                  </c:pt>
                  <c:pt idx="12">
                    <c:v>C $61100 to $96599</c:v>
                  </c:pt>
                  <c:pt idx="13">
                    <c:v>D $96600 to $147999</c:v>
                  </c:pt>
                  <c:pt idx="14">
                    <c:v>E $148000 and over</c:v>
                  </c:pt>
                </c:lvl>
                <c:lvl>
                  <c:pt idx="0">
                    <c:v>Household has dependents</c:v>
                  </c:pt>
                  <c:pt idx="5">
                    <c:v>No dependents</c:v>
                  </c:pt>
                  <c:pt idx="10">
                    <c:v>No dependents</c:v>
                  </c:pt>
                </c:lvl>
                <c:lvl>
                  <c:pt idx="0">
                    <c:v>15 to 64</c:v>
                  </c:pt>
                  <c:pt idx="10">
                    <c:v>65 and over</c:v>
                  </c:pt>
                </c:lvl>
              </c:multiLvlStrCache>
            </c:multiLvlStrRef>
          </c:cat>
          <c:val>
            <c:numRef>
              <c:f>'Household Pivot old'!$C$5:$C$25</c:f>
              <c:numCache>
                <c:formatCode>General</c:formatCode>
                <c:ptCount val="15"/>
                <c:pt idx="0">
                  <c:v>-0.54211500000000001</c:v>
                </c:pt>
                <c:pt idx="1">
                  <c:v>-0.85184799999999994</c:v>
                </c:pt>
                <c:pt idx="2">
                  <c:v>-0.6567909999999999</c:v>
                </c:pt>
                <c:pt idx="3">
                  <c:v>-0.88128200000000012</c:v>
                </c:pt>
                <c:pt idx="4">
                  <c:v>-0.81556799999999996</c:v>
                </c:pt>
                <c:pt idx="5">
                  <c:v>-0.62796200000000002</c:v>
                </c:pt>
                <c:pt idx="6">
                  <c:v>-0.86401600000000001</c:v>
                </c:pt>
                <c:pt idx="7">
                  <c:v>-0.91696099999999992</c:v>
                </c:pt>
                <c:pt idx="8">
                  <c:v>-0.76595100000000005</c:v>
                </c:pt>
                <c:pt idx="9">
                  <c:v>-0.86044399999999999</c:v>
                </c:pt>
                <c:pt idx="10">
                  <c:v>-0.65395399999999992</c:v>
                </c:pt>
                <c:pt idx="11">
                  <c:v>-0.84283700000000006</c:v>
                </c:pt>
                <c:pt idx="12">
                  <c:v>-0.90043699999999993</c:v>
                </c:pt>
                <c:pt idx="13">
                  <c:v>-0.83876499999999998</c:v>
                </c:pt>
                <c:pt idx="14">
                  <c:v>-0.85673899999999992</c:v>
                </c:pt>
              </c:numCache>
            </c:numRef>
          </c:val>
          <c:extLst>
            <c:ext xmlns:c16="http://schemas.microsoft.com/office/drawing/2014/chart" uri="{C3380CC4-5D6E-409C-BE32-E72D297353CC}">
              <c16:uniqueId val="{00000001-EA71-48F5-8A2A-944C170B1E0B}"/>
            </c:ext>
          </c:extLst>
        </c:ser>
        <c:dLbls>
          <c:showLegendKey val="0"/>
          <c:showVal val="0"/>
          <c:showCatName val="0"/>
          <c:showSerName val="0"/>
          <c:showPercent val="0"/>
          <c:showBubbleSize val="0"/>
        </c:dLbls>
        <c:gapWidth val="182"/>
        <c:axId val="964505472"/>
        <c:axId val="131889936"/>
      </c:barChart>
      <c:catAx>
        <c:axId val="964505472"/>
        <c:scaling>
          <c:orientation val="minMax"/>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31889936"/>
        <c:crosses val="autoZero"/>
        <c:auto val="1"/>
        <c:lblAlgn val="ctr"/>
        <c:lblOffset val="100"/>
        <c:noMultiLvlLbl val="0"/>
      </c:catAx>
      <c:valAx>
        <c:axId val="131889936"/>
        <c:scaling>
          <c:orientation val="minMax"/>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NZ"/>
                  <a:t>% deviation in real consumption from "Without Measures" baseline in 2050</a:t>
                </a:r>
              </a:p>
            </c:rich>
          </c:tx>
          <c:layout>
            <c:manualLayout>
              <c:xMode val="edge"/>
              <c:yMode val="edge"/>
              <c:x val="0.37146071368899108"/>
              <c:y val="0.9450276468960733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645054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400"/>
      </a:pPr>
      <a:endParaRPr lang="en-US"/>
    </a:p>
  </c:txPr>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20546158100784E-2"/>
          <c:y val="0.1075072463768116"/>
          <c:w val="0.67331686787127076"/>
          <c:h val="0.80422252653200954"/>
        </c:manualLayout>
      </c:layout>
      <c:lineChart>
        <c:grouping val="standard"/>
        <c:varyColors val="0"/>
        <c:ser>
          <c:idx val="0"/>
          <c:order val="0"/>
          <c:tx>
            <c:strRef>
              <c:f>'Charts GHG'!$A$47</c:f>
              <c:strCache>
                <c:ptCount val="1"/>
                <c:pt idx="0">
                  <c:v>Gross - Baseline</c:v>
                </c:pt>
              </c:strCache>
            </c:strRef>
          </c:tx>
          <c:spPr>
            <a:ln w="28575" cap="rnd">
              <a:solidFill>
                <a:schemeClr val="accent1"/>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GHG'!$C$47:$AD$47</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0-6295-4E60-8CBD-E5BB3FF70416}"/>
            </c:ext>
          </c:extLst>
        </c:ser>
        <c:ser>
          <c:idx val="1"/>
          <c:order val="1"/>
          <c:tx>
            <c:strRef>
              <c:f>'Charts GHG'!$A$48</c:f>
              <c:strCache>
                <c:ptCount val="1"/>
                <c:pt idx="0">
                  <c:v>Gross - Constrained</c:v>
                </c:pt>
              </c:strCache>
            </c:strRef>
          </c:tx>
          <c:spPr>
            <a:ln w="28575" cap="rnd">
              <a:solidFill>
                <a:schemeClr val="accent2"/>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GHG'!$C$48:$AD$48</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1-6295-4E60-8CBD-E5BB3FF70416}"/>
            </c:ext>
          </c:extLst>
        </c:ser>
        <c:ser>
          <c:idx val="2"/>
          <c:order val="2"/>
          <c:tx>
            <c:strRef>
              <c:f>'Charts GHG'!$A$49</c:f>
              <c:strCache>
                <c:ptCount val="1"/>
                <c:pt idx="0">
                  <c:v>Gross - Unconstrained</c:v>
                </c:pt>
              </c:strCache>
            </c:strRef>
          </c:tx>
          <c:spPr>
            <a:ln w="28575" cap="rnd">
              <a:solidFill>
                <a:schemeClr val="accent3"/>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GHG'!$C$49:$AD$49</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2-6295-4E60-8CBD-E5BB3FF70416}"/>
            </c:ext>
          </c:extLst>
        </c:ser>
        <c:ser>
          <c:idx val="3"/>
          <c:order val="3"/>
          <c:tx>
            <c:strRef>
              <c:f>'Charts GHG'!$A$50</c:f>
              <c:strCache>
                <c:ptCount val="1"/>
                <c:pt idx="0">
                  <c:v>Target Net - Baseline</c:v>
                </c:pt>
              </c:strCache>
            </c:strRef>
          </c:tx>
          <c:spPr>
            <a:ln w="28575" cap="rnd">
              <a:solidFill>
                <a:schemeClr val="accent4"/>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GHG'!$C$50:$AD$50</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3-6295-4E60-8CBD-E5BB3FF70416}"/>
            </c:ext>
          </c:extLst>
        </c:ser>
        <c:ser>
          <c:idx val="4"/>
          <c:order val="4"/>
          <c:tx>
            <c:strRef>
              <c:f>'Charts GHG'!$A$51</c:f>
              <c:strCache>
                <c:ptCount val="1"/>
                <c:pt idx="0">
                  <c:v>Target Net - Constrained</c:v>
                </c:pt>
              </c:strCache>
            </c:strRef>
          </c:tx>
          <c:spPr>
            <a:ln w="28575" cap="rnd">
              <a:solidFill>
                <a:schemeClr val="accent5"/>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GHG'!$C$51:$AD$51</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4-6295-4E60-8CBD-E5BB3FF70416}"/>
            </c:ext>
          </c:extLst>
        </c:ser>
        <c:ser>
          <c:idx val="5"/>
          <c:order val="5"/>
          <c:tx>
            <c:strRef>
              <c:f>'Charts GHG'!$A$52</c:f>
              <c:strCache>
                <c:ptCount val="1"/>
                <c:pt idx="0">
                  <c:v>Target Net - Unconstrained</c:v>
                </c:pt>
              </c:strCache>
            </c:strRef>
          </c:tx>
          <c:spPr>
            <a:ln w="28575" cap="rnd">
              <a:solidFill>
                <a:schemeClr val="accent6"/>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GHG'!$C$52:$AD$52</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5-6295-4E60-8CBD-E5BB3FF70416}"/>
            </c:ext>
          </c:extLst>
        </c:ser>
        <c:ser>
          <c:idx val="6"/>
          <c:order val="6"/>
          <c:tx>
            <c:strRef>
              <c:f>'Charts GHG'!$A$53</c:f>
              <c:strCache>
                <c:ptCount val="1"/>
                <c:pt idx="0">
                  <c:v>Target Net - Baseline (ex biogenic methane)</c:v>
                </c:pt>
              </c:strCache>
            </c:strRef>
          </c:tx>
          <c:spPr>
            <a:ln w="28575" cap="rnd">
              <a:solidFill>
                <a:schemeClr val="accent1">
                  <a:lumMod val="60000"/>
                </a:schemeClr>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GHG'!$C$53:$AD$53</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6-6295-4E60-8CBD-E5BB3FF70416}"/>
            </c:ext>
          </c:extLst>
        </c:ser>
        <c:ser>
          <c:idx val="7"/>
          <c:order val="7"/>
          <c:tx>
            <c:strRef>
              <c:f>'Charts GHG'!$A$54</c:f>
              <c:strCache>
                <c:ptCount val="1"/>
                <c:pt idx="0">
                  <c:v>Target Net - Constrained (ex biogenic methane)</c:v>
                </c:pt>
              </c:strCache>
            </c:strRef>
          </c:tx>
          <c:spPr>
            <a:ln w="28575" cap="rnd">
              <a:solidFill>
                <a:schemeClr val="accent2">
                  <a:lumMod val="60000"/>
                </a:schemeClr>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GHG'!$C$54:$AD$54</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7-6295-4E60-8CBD-E5BB3FF70416}"/>
            </c:ext>
          </c:extLst>
        </c:ser>
        <c:ser>
          <c:idx val="8"/>
          <c:order val="8"/>
          <c:tx>
            <c:strRef>
              <c:f>'Charts GHG'!$A$55</c:f>
              <c:strCache>
                <c:ptCount val="1"/>
                <c:pt idx="0">
                  <c:v>Target Net - Unconstrained (ex biogenic methane)</c:v>
                </c:pt>
              </c:strCache>
            </c:strRef>
          </c:tx>
          <c:spPr>
            <a:ln w="28575" cap="rnd">
              <a:solidFill>
                <a:schemeClr val="accent3">
                  <a:lumMod val="60000"/>
                </a:schemeClr>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GHG'!$C$55:$AD$55</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8-6295-4E60-8CBD-E5BB3FF70416}"/>
            </c:ext>
          </c:extLst>
        </c:ser>
        <c:dLbls>
          <c:showLegendKey val="0"/>
          <c:showVal val="0"/>
          <c:showCatName val="0"/>
          <c:showSerName val="0"/>
          <c:showPercent val="0"/>
          <c:showBubbleSize val="0"/>
        </c:dLbls>
        <c:smooth val="0"/>
        <c:axId val="417072976"/>
        <c:axId val="262462112"/>
      </c:lineChart>
      <c:catAx>
        <c:axId val="41707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2462112"/>
        <c:crosses val="autoZero"/>
        <c:auto val="1"/>
        <c:lblAlgn val="ctr"/>
        <c:lblOffset val="100"/>
        <c:noMultiLvlLbl val="0"/>
      </c:catAx>
      <c:valAx>
        <c:axId val="2624621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072976"/>
        <c:crosses val="autoZero"/>
        <c:crossBetween val="between"/>
      </c:valAx>
      <c:spPr>
        <a:noFill/>
        <a:ln>
          <a:noFill/>
        </a:ln>
        <a:effectLst/>
      </c:spPr>
    </c:plotArea>
    <c:legend>
      <c:legendPos val="r"/>
      <c:layout>
        <c:manualLayout>
          <c:xMode val="edge"/>
          <c:yMode val="edge"/>
          <c:x val="0.77966424689244274"/>
          <c:y val="0.22760292221547773"/>
          <c:w val="0.22033575788394577"/>
          <c:h val="0.735056362357981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Unconstrained</a:t>
            </a:r>
            <a:r>
              <a:rPr lang="en-NZ" baseline="0"/>
              <a:t> - constrained</a:t>
            </a:r>
            <a:endParaRPr lang="en-NZ"/>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Z"/>
        </a:p>
      </c:txPr>
    </c:title>
    <c:autoTitleDeleted val="0"/>
    <c:plotArea>
      <c:layout/>
      <c:lineChart>
        <c:grouping val="standard"/>
        <c:varyColors val="0"/>
        <c:ser>
          <c:idx val="0"/>
          <c:order val="0"/>
          <c:tx>
            <c:strRef>
              <c:f>'Charts GHG'!$A$72</c:f>
              <c:strCache>
                <c:ptCount val="1"/>
                <c:pt idx="0">
                  <c:v>(1) Energy sector, total</c:v>
                </c:pt>
              </c:strCache>
            </c:strRef>
          </c:tx>
          <c:spPr>
            <a:ln w="19050" cap="rnd">
              <a:solidFill>
                <a:schemeClr val="accent1"/>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GHG'!$C$72:$AD$72</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0-0A27-45EC-8A3F-5CB16DEEDFEC}"/>
            </c:ext>
          </c:extLst>
        </c:ser>
        <c:ser>
          <c:idx val="1"/>
          <c:order val="1"/>
          <c:tx>
            <c:strRef>
              <c:f>'Charts GHG'!$A$73</c:f>
              <c:strCache>
                <c:ptCount val="1"/>
                <c:pt idx="0">
                  <c:v>(8)  Industrial processes</c:v>
                </c:pt>
              </c:strCache>
            </c:strRef>
          </c:tx>
          <c:spPr>
            <a:ln w="19050" cap="rnd">
              <a:solidFill>
                <a:schemeClr val="accent2"/>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GHG'!$C$73:$AD$73</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1-0A27-45EC-8A3F-5CB16DEEDFEC}"/>
            </c:ext>
          </c:extLst>
        </c:ser>
        <c:ser>
          <c:idx val="2"/>
          <c:order val="2"/>
          <c:tx>
            <c:strRef>
              <c:f>'Charts GHG'!$A$74</c:f>
              <c:strCache>
                <c:ptCount val="1"/>
                <c:pt idx="0">
                  <c:v>(9)  Agriculture</c:v>
                </c:pt>
              </c:strCache>
            </c:strRef>
          </c:tx>
          <c:spPr>
            <a:ln w="22225" cap="rnd">
              <a:solidFill>
                <a:schemeClr val="accent3"/>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GHG'!$C$74:$AD$74</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2-0A27-45EC-8A3F-5CB16DEEDFEC}"/>
            </c:ext>
          </c:extLst>
        </c:ser>
        <c:ser>
          <c:idx val="3"/>
          <c:order val="3"/>
          <c:tx>
            <c:strRef>
              <c:f>'Charts GHG'!$A$75</c:f>
              <c:strCache>
                <c:ptCount val="1"/>
                <c:pt idx="0">
                  <c:v>(13) Waste</c:v>
                </c:pt>
              </c:strCache>
            </c:strRef>
          </c:tx>
          <c:spPr>
            <a:ln w="19050" cap="rnd">
              <a:solidFill>
                <a:schemeClr val="accent4"/>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GHG'!$C$75:$AD$75</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3-0A27-45EC-8A3F-5CB16DEEDFEC}"/>
            </c:ext>
          </c:extLst>
        </c:ser>
        <c:ser>
          <c:idx val="4"/>
          <c:order val="4"/>
          <c:tx>
            <c:strRef>
              <c:f>'Charts GHG'!$A$76</c:f>
              <c:strCache>
                <c:ptCount val="1"/>
                <c:pt idx="0">
                  <c:v>(14) LULUCF (inventory)</c:v>
                </c:pt>
              </c:strCache>
            </c:strRef>
          </c:tx>
          <c:spPr>
            <a:ln w="19050" cap="rnd">
              <a:solidFill>
                <a:schemeClr val="accent5"/>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GHG'!$C$76:$AD$76</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4-0A27-45EC-8A3F-5CB16DEEDFEC}"/>
            </c:ext>
          </c:extLst>
        </c:ser>
        <c:ser>
          <c:idx val="5"/>
          <c:order val="5"/>
          <c:tx>
            <c:strRef>
              <c:f>'Charts GHG'!$A$77</c:f>
              <c:strCache>
                <c:ptCount val="1"/>
                <c:pt idx="0">
                  <c:v>(18) Memo: Biogenic methane</c:v>
                </c:pt>
              </c:strCache>
            </c:strRef>
          </c:tx>
          <c:spPr>
            <a:ln w="22225" cap="rnd">
              <a:solidFill>
                <a:schemeClr val="accent6"/>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GHG'!$C$77:$AD$77</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5-0A27-45EC-8A3F-5CB16DEEDFEC}"/>
            </c:ext>
          </c:extLst>
        </c:ser>
        <c:ser>
          <c:idx val="6"/>
          <c:order val="6"/>
          <c:tx>
            <c:strRef>
              <c:f>'Charts GHG'!$A$78</c:f>
              <c:strCache>
                <c:ptCount val="1"/>
                <c:pt idx="0">
                  <c:v>Target net emissions</c:v>
                </c:pt>
              </c:strCache>
            </c:strRef>
          </c:tx>
          <c:spPr>
            <a:ln w="28575" cap="rnd">
              <a:solidFill>
                <a:schemeClr val="accent1">
                  <a:lumMod val="60000"/>
                </a:schemeClr>
              </a:solidFill>
              <a:round/>
            </a:ln>
            <a:effectLst/>
          </c:spPr>
          <c:marker>
            <c:symbol val="circle"/>
            <c:size val="5"/>
            <c:spPr>
              <a:solidFill>
                <a:schemeClr val="accent1">
                  <a:lumMod val="60000"/>
                </a:schemeClr>
              </a:solidFill>
              <a:ln w="19050">
                <a:solidFill>
                  <a:schemeClr val="accent1">
                    <a:lumMod val="60000"/>
                  </a:schemeClr>
                </a:solidFill>
              </a:ln>
              <a:effectLst/>
            </c:spPr>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GHG'!$C$78:$AD$78</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6-0A27-45EC-8A3F-5CB16DEEDFEC}"/>
            </c:ext>
          </c:extLst>
        </c:ser>
        <c:ser>
          <c:idx val="7"/>
          <c:order val="7"/>
          <c:tx>
            <c:strRef>
              <c:f>'Charts GHG'!$A$79</c:f>
              <c:strCache>
                <c:ptCount val="1"/>
                <c:pt idx="0">
                  <c:v>Gross emissions</c:v>
                </c:pt>
              </c:strCache>
            </c:strRef>
          </c:tx>
          <c:spPr>
            <a:ln w="28575" cap="rnd">
              <a:solidFill>
                <a:schemeClr val="accent2">
                  <a:lumMod val="60000"/>
                </a:schemeClr>
              </a:solidFill>
              <a:round/>
            </a:ln>
            <a:effectLst/>
          </c:spPr>
          <c:marker>
            <c:symbol val="circle"/>
            <c:size val="5"/>
            <c:spPr>
              <a:solidFill>
                <a:schemeClr val="accent2">
                  <a:lumMod val="60000"/>
                </a:schemeClr>
              </a:solidFill>
              <a:ln w="19050">
                <a:solidFill>
                  <a:schemeClr val="accent2">
                    <a:lumMod val="60000"/>
                  </a:schemeClr>
                </a:solidFill>
              </a:ln>
              <a:effectLst/>
            </c:spPr>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GHG'!$C$79:$AD$79</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7-0A27-45EC-8A3F-5CB16DEEDFEC}"/>
            </c:ext>
          </c:extLst>
        </c:ser>
        <c:dLbls>
          <c:showLegendKey val="0"/>
          <c:showVal val="0"/>
          <c:showCatName val="0"/>
          <c:showSerName val="0"/>
          <c:showPercent val="0"/>
          <c:showBubbleSize val="0"/>
        </c:dLbls>
        <c:smooth val="0"/>
        <c:axId val="421819936"/>
        <c:axId val="285044896"/>
      </c:lineChart>
      <c:catAx>
        <c:axId val="42181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5044896"/>
        <c:crosses val="autoZero"/>
        <c:auto val="1"/>
        <c:lblAlgn val="ctr"/>
        <c:lblOffset val="100"/>
        <c:noMultiLvlLbl val="0"/>
      </c:catAx>
      <c:valAx>
        <c:axId val="285044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CO2-e Mt/year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21819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20546158100784E-2"/>
          <c:y val="0.1075072463768116"/>
          <c:w val="0.67331686787127076"/>
          <c:h val="0.80422252653200954"/>
        </c:manualLayout>
      </c:layout>
      <c:lineChart>
        <c:grouping val="standard"/>
        <c:varyColors val="0"/>
        <c:ser>
          <c:idx val="0"/>
          <c:order val="0"/>
          <c:tx>
            <c:strRef>
              <c:f>'Charts GHG'!$A$47</c:f>
              <c:strCache>
                <c:ptCount val="1"/>
                <c:pt idx="0">
                  <c:v>Gross - Baseline</c:v>
                </c:pt>
              </c:strCache>
            </c:strRef>
          </c:tx>
          <c:spPr>
            <a:ln w="28575" cap="rnd">
              <a:solidFill>
                <a:schemeClr val="accent1"/>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GHG'!$C$47:$AD$47</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0-305C-42DE-A56E-9C997A8C13BC}"/>
            </c:ext>
          </c:extLst>
        </c:ser>
        <c:ser>
          <c:idx val="1"/>
          <c:order val="1"/>
          <c:tx>
            <c:strRef>
              <c:f>'Charts GHG'!$A$48</c:f>
              <c:strCache>
                <c:ptCount val="1"/>
                <c:pt idx="0">
                  <c:v>Gross - Constrained</c:v>
                </c:pt>
              </c:strCache>
            </c:strRef>
          </c:tx>
          <c:spPr>
            <a:ln w="28575" cap="rnd">
              <a:solidFill>
                <a:schemeClr val="accent2"/>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GHG'!$C$48:$AD$48</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1-305C-42DE-A56E-9C997A8C13BC}"/>
            </c:ext>
          </c:extLst>
        </c:ser>
        <c:ser>
          <c:idx val="2"/>
          <c:order val="2"/>
          <c:tx>
            <c:strRef>
              <c:f>'Charts GHG'!$A$49</c:f>
              <c:strCache>
                <c:ptCount val="1"/>
                <c:pt idx="0">
                  <c:v>Gross - Unconstrained</c:v>
                </c:pt>
              </c:strCache>
            </c:strRef>
          </c:tx>
          <c:spPr>
            <a:ln w="28575" cap="rnd">
              <a:solidFill>
                <a:schemeClr val="accent3"/>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GHG'!$C$49:$AD$49</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2-305C-42DE-A56E-9C997A8C13BC}"/>
            </c:ext>
          </c:extLst>
        </c:ser>
        <c:dLbls>
          <c:showLegendKey val="0"/>
          <c:showVal val="0"/>
          <c:showCatName val="0"/>
          <c:showSerName val="0"/>
          <c:showPercent val="0"/>
          <c:showBubbleSize val="0"/>
        </c:dLbls>
        <c:smooth val="0"/>
        <c:axId val="417072976"/>
        <c:axId val="262462112"/>
      </c:lineChart>
      <c:catAx>
        <c:axId val="41707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2462112"/>
        <c:crosses val="autoZero"/>
        <c:auto val="1"/>
        <c:lblAlgn val="ctr"/>
        <c:lblOffset val="100"/>
        <c:noMultiLvlLbl val="0"/>
      </c:catAx>
      <c:valAx>
        <c:axId val="2624621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072976"/>
        <c:crosses val="autoZero"/>
        <c:crossBetween val="between"/>
      </c:valAx>
      <c:spPr>
        <a:noFill/>
        <a:ln>
          <a:noFill/>
        </a:ln>
        <a:effectLst/>
      </c:spPr>
    </c:plotArea>
    <c:legend>
      <c:legendPos val="r"/>
      <c:layout>
        <c:manualLayout>
          <c:xMode val="edge"/>
          <c:yMode val="edge"/>
          <c:x val="0.77966424689244274"/>
          <c:y val="0.22760292221547773"/>
          <c:w val="0.22033575788394577"/>
          <c:h val="0.735056362357981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'Charts GHG'!$B$39:$AD$39</c:f>
              <c:numCache>
                <c:formatCode>#,##0.00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5EDB-4A46-A8A7-203E83534EB9}"/>
            </c:ext>
          </c:extLst>
        </c:ser>
        <c:dLbls>
          <c:showLegendKey val="0"/>
          <c:showVal val="0"/>
          <c:showCatName val="0"/>
          <c:showSerName val="0"/>
          <c:showPercent val="0"/>
          <c:showBubbleSize val="0"/>
        </c:dLbls>
        <c:smooth val="0"/>
        <c:axId val="914980736"/>
        <c:axId val="1091704112"/>
      </c:lineChart>
      <c:catAx>
        <c:axId val="914980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1704112"/>
        <c:crosses val="autoZero"/>
        <c:auto val="1"/>
        <c:lblAlgn val="ctr"/>
        <c:lblOffset val="100"/>
        <c:noMultiLvlLbl val="0"/>
      </c:catAx>
      <c:valAx>
        <c:axId val="10917041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4980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20546158100784E-2"/>
          <c:y val="0.1075072463768116"/>
          <c:w val="0.67331686787127076"/>
          <c:h val="0.80422252653200954"/>
        </c:manualLayout>
      </c:layout>
      <c:lineChart>
        <c:grouping val="standard"/>
        <c:varyColors val="0"/>
        <c:ser>
          <c:idx val="0"/>
          <c:order val="0"/>
          <c:tx>
            <c:strRef>
              <c:f>'Charts GHG'!$A$47</c:f>
              <c:strCache>
                <c:ptCount val="1"/>
                <c:pt idx="0">
                  <c:v>Gross - Baseline</c:v>
                </c:pt>
              </c:strCache>
            </c:strRef>
          </c:tx>
          <c:spPr>
            <a:ln w="28575" cap="rnd">
              <a:solidFill>
                <a:schemeClr val="accent1"/>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GHG'!$C$58:$AD$58</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0-2862-4C1C-88CA-2CB9DA360126}"/>
            </c:ext>
          </c:extLst>
        </c:ser>
        <c:ser>
          <c:idx val="1"/>
          <c:order val="1"/>
          <c:tx>
            <c:strRef>
              <c:f>'Charts GHG'!$A$48</c:f>
              <c:strCache>
                <c:ptCount val="1"/>
                <c:pt idx="0">
                  <c:v>Gross - Constrained</c:v>
                </c:pt>
              </c:strCache>
            </c:strRef>
          </c:tx>
          <c:spPr>
            <a:ln w="28575" cap="rnd">
              <a:solidFill>
                <a:schemeClr val="accent2"/>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GHG'!$C$59:$AD$59</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1-2862-4C1C-88CA-2CB9DA360126}"/>
            </c:ext>
          </c:extLst>
        </c:ser>
        <c:ser>
          <c:idx val="2"/>
          <c:order val="2"/>
          <c:tx>
            <c:strRef>
              <c:f>'Charts GHG'!$A$49</c:f>
              <c:strCache>
                <c:ptCount val="1"/>
                <c:pt idx="0">
                  <c:v>Gross - Unconstrained</c:v>
                </c:pt>
              </c:strCache>
            </c:strRef>
          </c:tx>
          <c:spPr>
            <a:ln w="28575" cap="rnd">
              <a:solidFill>
                <a:schemeClr val="accent3"/>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GHG'!$C$60:$AD$60</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2-2862-4C1C-88CA-2CB9DA360126}"/>
            </c:ext>
          </c:extLst>
        </c:ser>
        <c:ser>
          <c:idx val="3"/>
          <c:order val="3"/>
          <c:tx>
            <c:strRef>
              <c:f>'Charts GHG'!$A$67</c:f>
              <c:strCache>
                <c:ptCount val="1"/>
                <c:pt idx="0">
                  <c:v>Sensitivity analysis</c:v>
                </c:pt>
              </c:strCache>
            </c:strRef>
          </c:tx>
          <c:spPr>
            <a:ln w="28575" cap="rnd">
              <a:solidFill>
                <a:schemeClr val="accent4"/>
              </a:solidFill>
              <a:round/>
            </a:ln>
            <a:effectLst/>
          </c:spPr>
          <c:marker>
            <c:symbol val="none"/>
          </c:marker>
          <c:val>
            <c:numRef>
              <c:f>'Charts GHG'!$C$68:$AD$68</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3-2862-4C1C-88CA-2CB9DA360126}"/>
            </c:ext>
          </c:extLst>
        </c:ser>
        <c:dLbls>
          <c:showLegendKey val="0"/>
          <c:showVal val="0"/>
          <c:showCatName val="0"/>
          <c:showSerName val="0"/>
          <c:showPercent val="0"/>
          <c:showBubbleSize val="0"/>
        </c:dLbls>
        <c:smooth val="0"/>
        <c:axId val="417072976"/>
        <c:axId val="262462112"/>
      </c:lineChart>
      <c:catAx>
        <c:axId val="41707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2462112"/>
        <c:crosses val="autoZero"/>
        <c:auto val="1"/>
        <c:lblAlgn val="ctr"/>
        <c:lblOffset val="100"/>
        <c:noMultiLvlLbl val="0"/>
      </c:catAx>
      <c:valAx>
        <c:axId val="2624621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072976"/>
        <c:crosses val="autoZero"/>
        <c:crossBetween val="between"/>
      </c:valAx>
      <c:spPr>
        <a:noFill/>
        <a:ln>
          <a:noFill/>
        </a:ln>
        <a:effectLst/>
      </c:spPr>
    </c:plotArea>
    <c:legend>
      <c:legendPos val="r"/>
      <c:layout>
        <c:manualLayout>
          <c:xMode val="edge"/>
          <c:yMode val="edge"/>
          <c:x val="0.77966424689244274"/>
          <c:y val="0.22760292221547773"/>
          <c:w val="0.19149326204612299"/>
          <c:h val="0.198663535039043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20546158100784E-2"/>
          <c:y val="0.1075072463768116"/>
          <c:w val="0.67331686787127076"/>
          <c:h val="0.80422252653200954"/>
        </c:manualLayout>
      </c:layout>
      <c:lineChart>
        <c:grouping val="standard"/>
        <c:varyColors val="0"/>
        <c:ser>
          <c:idx val="0"/>
          <c:order val="0"/>
          <c:tx>
            <c:strRef>
              <c:f>'Charts GHG'!$A$47</c:f>
              <c:strCache>
                <c:ptCount val="1"/>
                <c:pt idx="0">
                  <c:v>Gross - Baseline</c:v>
                </c:pt>
              </c:strCache>
            </c:strRef>
          </c:tx>
          <c:spPr>
            <a:ln w="28575" cap="rnd">
              <a:solidFill>
                <a:schemeClr val="accent1"/>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GHG'!$C$53:$AD$53</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0-90DC-443A-BAE7-DCD091E85A10}"/>
            </c:ext>
          </c:extLst>
        </c:ser>
        <c:ser>
          <c:idx val="1"/>
          <c:order val="1"/>
          <c:tx>
            <c:strRef>
              <c:f>'Charts GHG'!$A$48</c:f>
              <c:strCache>
                <c:ptCount val="1"/>
                <c:pt idx="0">
                  <c:v>Gross - Constrained</c:v>
                </c:pt>
              </c:strCache>
            </c:strRef>
          </c:tx>
          <c:spPr>
            <a:ln w="28575" cap="rnd">
              <a:solidFill>
                <a:schemeClr val="accent2"/>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GHG'!$C$54:$AD$54</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1-90DC-443A-BAE7-DCD091E85A10}"/>
            </c:ext>
          </c:extLst>
        </c:ser>
        <c:ser>
          <c:idx val="2"/>
          <c:order val="2"/>
          <c:tx>
            <c:strRef>
              <c:f>'Charts GHG'!$A$49</c:f>
              <c:strCache>
                <c:ptCount val="1"/>
                <c:pt idx="0">
                  <c:v>Gross - Unconstrained</c:v>
                </c:pt>
              </c:strCache>
            </c:strRef>
          </c:tx>
          <c:spPr>
            <a:ln w="28575" cap="rnd">
              <a:solidFill>
                <a:schemeClr val="accent3"/>
              </a:solidFill>
              <a:round/>
            </a:ln>
            <a:effectLst/>
          </c:spPr>
          <c:marker>
            <c:symbol val="none"/>
          </c:marker>
          <c:cat>
            <c:numRef>
              <c:f>'Charts GHG'!$C$2:$AD$2</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'Charts GHG'!$C$55:$AD$55</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2-90DC-443A-BAE7-DCD091E85A10}"/>
            </c:ext>
          </c:extLst>
        </c:ser>
        <c:ser>
          <c:idx val="3"/>
          <c:order val="3"/>
          <c:tx>
            <c:strRef>
              <c:f>'Charts GHG'!$A$67</c:f>
              <c:strCache>
                <c:ptCount val="1"/>
                <c:pt idx="0">
                  <c:v>Sensitivity analysis</c:v>
                </c:pt>
              </c:strCache>
            </c:strRef>
          </c:tx>
          <c:spPr>
            <a:ln w="28575" cap="rnd">
              <a:solidFill>
                <a:schemeClr val="accent4"/>
              </a:solidFill>
              <a:round/>
            </a:ln>
            <a:effectLst/>
          </c:spPr>
          <c:marker>
            <c:symbol val="none"/>
          </c:marker>
          <c:val>
            <c:numRef>
              <c:f>'Charts GHG'!$C$69:$AD$69</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3-90DC-443A-BAE7-DCD091E85A10}"/>
            </c:ext>
          </c:extLst>
        </c:ser>
        <c:dLbls>
          <c:showLegendKey val="0"/>
          <c:showVal val="0"/>
          <c:showCatName val="0"/>
          <c:showSerName val="0"/>
          <c:showPercent val="0"/>
          <c:showBubbleSize val="0"/>
        </c:dLbls>
        <c:smooth val="0"/>
        <c:axId val="417072976"/>
        <c:axId val="262462112"/>
      </c:lineChart>
      <c:catAx>
        <c:axId val="41707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2462112"/>
        <c:crosses val="autoZero"/>
        <c:auto val="1"/>
        <c:lblAlgn val="ctr"/>
        <c:lblOffset val="100"/>
        <c:noMultiLvlLbl val="0"/>
      </c:catAx>
      <c:valAx>
        <c:axId val="2624621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072976"/>
        <c:crosses val="autoZero"/>
        <c:crossBetween val="between"/>
      </c:valAx>
      <c:spPr>
        <a:noFill/>
        <a:ln>
          <a:noFill/>
        </a:ln>
        <a:effectLst/>
      </c:spPr>
    </c:plotArea>
    <c:legend>
      <c:legendPos val="r"/>
      <c:layout>
        <c:manualLayout>
          <c:xMode val="edge"/>
          <c:yMode val="edge"/>
          <c:x val="0.77966424689244274"/>
          <c:y val="0.22760292221547773"/>
          <c:w val="0.19149326204612299"/>
          <c:h val="0.198663535039043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Real GDP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Baseline</c:v>
          </c:tx>
          <c:spPr>
            <a:ln w="28575" cap="rnd">
              <a:solidFill>
                <a:schemeClr val="accent1"/>
              </a:solidFill>
              <a:round/>
            </a:ln>
            <a:effectLst/>
          </c:spPr>
          <c:marker>
            <c:symbol val="none"/>
          </c:marker>
          <c:cat>
            <c:numRef>
              <c:f>'Charts economic'!$B$77:$AD$77</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'Charts economic'!$B$83:$AD$83</c:f>
              <c:numCache>
                <c:formatCode>0.00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948C-465B-80EE-8AED26634D1B}"/>
            </c:ext>
          </c:extLst>
        </c:ser>
        <c:ser>
          <c:idx val="1"/>
          <c:order val="1"/>
          <c:tx>
            <c:v>Constrained</c:v>
          </c:tx>
          <c:spPr>
            <a:ln w="28575" cap="rnd">
              <a:solidFill>
                <a:schemeClr val="accent2"/>
              </a:solidFill>
              <a:round/>
            </a:ln>
            <a:effectLst/>
          </c:spPr>
          <c:marker>
            <c:symbol val="none"/>
          </c:marker>
          <c:val>
            <c:numRef>
              <c:f>'Charts economic'!$B$93:$AD$93</c:f>
              <c:numCache>
                <c:formatCode>0.00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948C-465B-80EE-8AED26634D1B}"/>
            </c:ext>
          </c:extLst>
        </c:ser>
        <c:ser>
          <c:idx val="2"/>
          <c:order val="2"/>
          <c:tx>
            <c:v>Unconstrained</c:v>
          </c:tx>
          <c:spPr>
            <a:ln w="28575" cap="rnd">
              <a:solidFill>
                <a:schemeClr val="accent3"/>
              </a:solidFill>
              <a:round/>
            </a:ln>
            <a:effectLst/>
          </c:spPr>
          <c:marker>
            <c:symbol val="none"/>
          </c:marker>
          <c:val>
            <c:numRef>
              <c:f>'Charts economic'!$B$99:$AD$99</c:f>
              <c:numCache>
                <c:formatCode>@</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2-948C-465B-80EE-8AED26634D1B}"/>
            </c:ext>
          </c:extLst>
        </c:ser>
        <c:dLbls>
          <c:showLegendKey val="0"/>
          <c:showVal val="0"/>
          <c:showCatName val="0"/>
          <c:showSerName val="0"/>
          <c:showPercent val="0"/>
          <c:showBubbleSize val="0"/>
        </c:dLbls>
        <c:smooth val="0"/>
        <c:axId val="197992752"/>
        <c:axId val="415207392"/>
      </c:lineChart>
      <c:catAx>
        <c:axId val="19799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207392"/>
        <c:crossesAt val="-1"/>
        <c:auto val="1"/>
        <c:lblAlgn val="ctr"/>
        <c:lblOffset val="100"/>
        <c:noMultiLvlLbl val="0"/>
      </c:catAx>
      <c:valAx>
        <c:axId val="415207392"/>
        <c:scaling>
          <c:orientation val="minMax"/>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 deviation from WOM value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992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 deviation in output from "Without Measures" baseline in 2050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 economic'!$B$2</c:f>
              <c:strCache>
                <c:ptCount val="1"/>
                <c:pt idx="0">
                  <c:v>Baseline</c:v>
                </c:pt>
              </c:strCache>
            </c:strRef>
          </c:tx>
          <c:spPr>
            <a:solidFill>
              <a:schemeClr val="accent1"/>
            </a:solidFill>
            <a:ln>
              <a:noFill/>
            </a:ln>
            <a:effectLst/>
          </c:spPr>
          <c:invertIfNegative val="0"/>
          <c:cat>
            <c:strRef>
              <c:f>'Charts economic'!$A$3:$A$74</c:f>
              <c:strCache>
                <c:ptCount val="72"/>
                <c:pt idx="0">
                  <c:v>Sheep and wool</c:v>
                </c:pt>
                <c:pt idx="1">
                  <c:v>Beef cattle</c:v>
                </c:pt>
                <c:pt idx="2">
                  <c:v>Dairy cattle</c:v>
                </c:pt>
                <c:pt idx="3">
                  <c:v>Other animal</c:v>
                </c:pt>
                <c:pt idx="4">
                  <c:v>Broad acre cropping</c:v>
                </c:pt>
                <c:pt idx="5">
                  <c:v>Other agriculture</c:v>
                </c:pt>
                <c:pt idx="6">
                  <c:v>Agricultural services</c:v>
                </c:pt>
                <c:pt idx="7">
                  <c:v>Fishing and aquaculture</c:v>
                </c:pt>
                <c:pt idx="8">
                  <c:v>Forestry and logging</c:v>
                </c:pt>
                <c:pt idx="9">
                  <c:v>Coal mining</c:v>
                </c:pt>
                <c:pt idx="10">
                  <c:v>Oil mining</c:v>
                </c:pt>
                <c:pt idx="11">
                  <c:v>Natural gas mining</c:v>
                </c:pt>
                <c:pt idx="12">
                  <c:v>Iron ore</c:v>
                </c:pt>
                <c:pt idx="13">
                  <c:v>Other mining</c:v>
                </c:pt>
                <c:pt idx="14">
                  <c:v>Meat products</c:v>
                </c:pt>
                <c:pt idx="15">
                  <c:v>Dairy products</c:v>
                </c:pt>
                <c:pt idx="16">
                  <c:v>Other food products</c:v>
                </c:pt>
                <c:pt idx="17">
                  <c:v>Drink products</c:v>
                </c:pt>
                <c:pt idx="18">
                  <c:v>Textiles, clothing and footwear</c:v>
                </c:pt>
                <c:pt idx="19">
                  <c:v>Wood products</c:v>
                </c:pt>
                <c:pt idx="20">
                  <c:v>Paper products and printing</c:v>
                </c:pt>
                <c:pt idx="21">
                  <c:v>Refined oil products</c:v>
                </c:pt>
                <c:pt idx="22">
                  <c:v>Basic chemicals</c:v>
                </c:pt>
                <c:pt idx="23">
                  <c:v>Chemical fertiliser</c:v>
                </c:pt>
                <c:pt idx="24">
                  <c:v>Plastic and rubber products</c:v>
                </c:pt>
                <c:pt idx="25">
                  <c:v>Non-metallic mineral products</c:v>
                </c:pt>
                <c:pt idx="26">
                  <c:v>Iron and steel</c:v>
                </c:pt>
                <c:pt idx="27">
                  <c:v>Metal products</c:v>
                </c:pt>
                <c:pt idx="28">
                  <c:v>Transport equipment</c:v>
                </c:pt>
                <c:pt idx="29">
                  <c:v>Appliances</c:v>
                </c:pt>
                <c:pt idx="30">
                  <c:v>Other equipment</c:v>
                </c:pt>
                <c:pt idx="31">
                  <c:v>Other manufacturing</c:v>
                </c:pt>
                <c:pt idx="32">
                  <c:v>Electricity generation - coal</c:v>
                </c:pt>
                <c:pt idx="33">
                  <c:v>Electricity generation - gas</c:v>
                </c:pt>
                <c:pt idx="34">
                  <c:v>Electricity generation - geothermal</c:v>
                </c:pt>
                <c:pt idx="35">
                  <c:v>Electricity generation - hydro</c:v>
                </c:pt>
                <c:pt idx="36">
                  <c:v>Electricity generation - other renewable</c:v>
                </c:pt>
                <c:pt idx="37">
                  <c:v>Electricity supply</c:v>
                </c:pt>
                <c:pt idx="38">
                  <c:v>Gas supply</c:v>
                </c:pt>
                <c:pt idx="39">
                  <c:v>Water supply and waste services</c:v>
                </c:pt>
                <c:pt idx="40">
                  <c:v>Construction services</c:v>
                </c:pt>
                <c:pt idx="41">
                  <c:v>Wholesale trade services</c:v>
                </c:pt>
                <c:pt idx="42">
                  <c:v>Retail trade services</c:v>
                </c:pt>
                <c:pt idx="43">
                  <c:v>Hotels and accommodation</c:v>
                </c:pt>
                <c:pt idx="44">
                  <c:v>Restaurants and takeaway food</c:v>
                </c:pt>
                <c:pt idx="45">
                  <c:v>Road freight services</c:v>
                </c:pt>
                <c:pt idx="46">
                  <c:v>Road passenger services</c:v>
                </c:pt>
                <c:pt idx="47">
                  <c:v>Rail transport services</c:v>
                </c:pt>
                <c:pt idx="48">
                  <c:v>Water transport services</c:v>
                </c:pt>
                <c:pt idx="49">
                  <c:v>Air transport services</c:v>
                </c:pt>
                <c:pt idx="50">
                  <c:v>Other transport services</c:v>
                </c:pt>
                <c:pt idx="51">
                  <c:v>Information services</c:v>
                </c:pt>
                <c:pt idx="52">
                  <c:v>Financial services</c:v>
                </c:pt>
                <c:pt idx="53">
                  <c:v>Ownership of dwellings</c:v>
                </c:pt>
                <c:pt idx="54">
                  <c:v>Rental services</c:v>
                </c:pt>
                <c:pt idx="55">
                  <c:v>Professional services</c:v>
                </c:pt>
                <c:pt idx="56">
                  <c:v>Administrative services</c:v>
                </c:pt>
                <c:pt idx="57">
                  <c:v>Public services</c:v>
                </c:pt>
                <c:pt idx="58">
                  <c:v>Education</c:v>
                </c:pt>
                <c:pt idx="59">
                  <c:v>Health</c:v>
                </c:pt>
                <c:pt idx="60">
                  <c:v>Arts and recreation services</c:v>
                </c:pt>
                <c:pt idx="61">
                  <c:v>Social services</c:v>
                </c:pt>
                <c:pt idx="62">
                  <c:v>Other commercial services</c:v>
                </c:pt>
                <c:pt idx="63">
                  <c:v>Services to domestic travellers</c:v>
                </c:pt>
                <c:pt idx="64">
                  <c:v>Services to foreign tourists</c:v>
                </c:pt>
                <c:pt idx="65">
                  <c:v>Services to foreign students</c:v>
                </c:pt>
                <c:pt idx="66">
                  <c:v>Private transport services - ICV</c:v>
                </c:pt>
                <c:pt idx="67">
                  <c:v>Private transport services - BEV</c:v>
                </c:pt>
                <c:pt idx="68">
                  <c:v>Private transport services</c:v>
                </c:pt>
                <c:pt idx="69">
                  <c:v>Commercial transport services - ICV</c:v>
                </c:pt>
                <c:pt idx="70">
                  <c:v>Commercial transport services - BEV</c:v>
                </c:pt>
                <c:pt idx="71">
                  <c:v>Commercial transport services</c:v>
                </c:pt>
              </c:strCache>
            </c:strRef>
          </c:cat>
          <c:val>
            <c:numRef>
              <c:f>'Charts economic'!$B$3:$B$74</c:f>
              <c:numCache>
                <c:formatCode>General</c:formatCode>
                <c:ptCount val="72"/>
                <c:pt idx="0">
                  <c:v>-13.565799999999999</c:v>
                </c:pt>
                <c:pt idx="1">
                  <c:v>-14.5131</c:v>
                </c:pt>
                <c:pt idx="2">
                  <c:v>-11.3964</c:v>
                </c:pt>
                <c:pt idx="3">
                  <c:v>-10.942500000000001</c:v>
                </c:pt>
                <c:pt idx="4">
                  <c:v>-8.2587799999999998</c:v>
                </c:pt>
                <c:pt idx="5">
                  <c:v>-4.1244899999999998</c:v>
                </c:pt>
                <c:pt idx="6">
                  <c:v>-4.88124</c:v>
                </c:pt>
                <c:pt idx="7">
                  <c:v>4.2581199999999999</c:v>
                </c:pt>
                <c:pt idx="8">
                  <c:v>1.87734</c:v>
                </c:pt>
                <c:pt idx="9">
                  <c:v>-2.61673</c:v>
                </c:pt>
                <c:pt idx="10">
                  <c:v>-1.4172199999999999</c:v>
                </c:pt>
                <c:pt idx="11">
                  <c:v>-1.36721</c:v>
                </c:pt>
                <c:pt idx="12">
                  <c:v>2.19842</c:v>
                </c:pt>
                <c:pt idx="13">
                  <c:v>1.0388500000000001</c:v>
                </c:pt>
                <c:pt idx="14">
                  <c:v>-16.252099999999999</c:v>
                </c:pt>
                <c:pt idx="15">
                  <c:v>-12.276199999999999</c:v>
                </c:pt>
                <c:pt idx="16">
                  <c:v>2.33013</c:v>
                </c:pt>
                <c:pt idx="17">
                  <c:v>2.9572500000000002</c:v>
                </c:pt>
                <c:pt idx="18">
                  <c:v>-1.47295</c:v>
                </c:pt>
                <c:pt idx="19">
                  <c:v>2.1779899999999999</c:v>
                </c:pt>
                <c:pt idx="20">
                  <c:v>4.0226300000000004</c:v>
                </c:pt>
                <c:pt idx="21">
                  <c:v>-3.9634</c:v>
                </c:pt>
                <c:pt idx="22">
                  <c:v>-1.78376</c:v>
                </c:pt>
                <c:pt idx="23">
                  <c:v>-5.9321299999999999</c:v>
                </c:pt>
                <c:pt idx="24">
                  <c:v>2.1507999999999998</c:v>
                </c:pt>
                <c:pt idx="25">
                  <c:v>1.1424300000000001</c:v>
                </c:pt>
                <c:pt idx="26">
                  <c:v>1.1259399999999999</c:v>
                </c:pt>
                <c:pt idx="27">
                  <c:v>0.75756000000000001</c:v>
                </c:pt>
                <c:pt idx="28">
                  <c:v>1.92475</c:v>
                </c:pt>
                <c:pt idx="29">
                  <c:v>5.2876200000000004</c:v>
                </c:pt>
                <c:pt idx="30">
                  <c:v>5.4703999999999997</c:v>
                </c:pt>
                <c:pt idx="31">
                  <c:v>3.88707</c:v>
                </c:pt>
                <c:pt idx="32">
                  <c:v>0</c:v>
                </c:pt>
                <c:pt idx="33">
                  <c:v>0</c:v>
                </c:pt>
                <c:pt idx="34">
                  <c:v>0.92201699999999998</c:v>
                </c:pt>
                <c:pt idx="35">
                  <c:v>0</c:v>
                </c:pt>
                <c:pt idx="36">
                  <c:v>0.922018</c:v>
                </c:pt>
                <c:pt idx="37">
                  <c:v>0.68152999999999997</c:v>
                </c:pt>
                <c:pt idx="38">
                  <c:v>-0.16081699999999999</c:v>
                </c:pt>
                <c:pt idx="39">
                  <c:v>-1.0164</c:v>
                </c:pt>
                <c:pt idx="40">
                  <c:v>-0.55387299999999995</c:v>
                </c:pt>
                <c:pt idx="41">
                  <c:v>-0.24171899999999999</c:v>
                </c:pt>
                <c:pt idx="42">
                  <c:v>-0.402642</c:v>
                </c:pt>
                <c:pt idx="43">
                  <c:v>4.3379099999999999</c:v>
                </c:pt>
                <c:pt idx="44">
                  <c:v>1.1318699999999999</c:v>
                </c:pt>
                <c:pt idx="45">
                  <c:v>-2.49268</c:v>
                </c:pt>
                <c:pt idx="46">
                  <c:v>0.59037499999999998</c:v>
                </c:pt>
                <c:pt idx="47">
                  <c:v>-1.85528</c:v>
                </c:pt>
                <c:pt idx="48">
                  <c:v>0.27188099999999998</c:v>
                </c:pt>
                <c:pt idx="49">
                  <c:v>1.22871</c:v>
                </c:pt>
                <c:pt idx="50">
                  <c:v>-0.48540299999999997</c:v>
                </c:pt>
                <c:pt idx="51">
                  <c:v>0.28283700000000001</c:v>
                </c:pt>
                <c:pt idx="52">
                  <c:v>1.8173720000000001E-2</c:v>
                </c:pt>
                <c:pt idx="53">
                  <c:v>-2.7895179999999999E-2</c:v>
                </c:pt>
                <c:pt idx="54">
                  <c:v>-5.2359110000000002E-3</c:v>
                </c:pt>
                <c:pt idx="55">
                  <c:v>-2.1512940000000001E-2</c:v>
                </c:pt>
                <c:pt idx="56">
                  <c:v>0.15354799999999999</c:v>
                </c:pt>
                <c:pt idx="57">
                  <c:v>-0.34540900000000002</c:v>
                </c:pt>
                <c:pt idx="58">
                  <c:v>0.32231500000000002</c:v>
                </c:pt>
                <c:pt idx="59">
                  <c:v>-0.31234899999999999</c:v>
                </c:pt>
                <c:pt idx="60">
                  <c:v>0.36251100000000003</c:v>
                </c:pt>
                <c:pt idx="61">
                  <c:v>0.43918099999999999</c:v>
                </c:pt>
                <c:pt idx="62">
                  <c:v>-0.44352000000000003</c:v>
                </c:pt>
                <c:pt idx="63">
                  <c:v>-0.12295499999999999</c:v>
                </c:pt>
                <c:pt idx="64">
                  <c:v>2.7667899999999999</c:v>
                </c:pt>
                <c:pt idx="65">
                  <c:v>9.2672899999999991</c:v>
                </c:pt>
                <c:pt idx="66">
                  <c:v>-6.98393</c:v>
                </c:pt>
                <c:pt idx="67">
                  <c:v>0.31470900000000002</c:v>
                </c:pt>
                <c:pt idx="68">
                  <c:v>-0.33803100000000003</c:v>
                </c:pt>
                <c:pt idx="69">
                  <c:v>-10.535500000000001</c:v>
                </c:pt>
                <c:pt idx="70">
                  <c:v>7.3772900000000003</c:v>
                </c:pt>
                <c:pt idx="71">
                  <c:v>-1.87202</c:v>
                </c:pt>
              </c:numCache>
            </c:numRef>
          </c:val>
          <c:extLst>
            <c:ext xmlns:c16="http://schemas.microsoft.com/office/drawing/2014/chart" uri="{C3380CC4-5D6E-409C-BE32-E72D297353CC}">
              <c16:uniqueId val="{00000000-DA2A-4814-BADF-78A0767C6745}"/>
            </c:ext>
          </c:extLst>
        </c:ser>
        <c:ser>
          <c:idx val="1"/>
          <c:order val="1"/>
          <c:tx>
            <c:strRef>
              <c:f>'Charts economic'!$C$2</c:f>
              <c:strCache>
                <c:ptCount val="1"/>
                <c:pt idx="0">
                  <c:v>Unconstrained</c:v>
                </c:pt>
              </c:strCache>
            </c:strRef>
          </c:tx>
          <c:spPr>
            <a:solidFill>
              <a:schemeClr val="accent2"/>
            </a:solidFill>
            <a:ln>
              <a:noFill/>
            </a:ln>
            <a:effectLst/>
          </c:spPr>
          <c:invertIfNegative val="0"/>
          <c:cat>
            <c:strRef>
              <c:f>'Charts economic'!$A$3:$A$74</c:f>
              <c:strCache>
                <c:ptCount val="72"/>
                <c:pt idx="0">
                  <c:v>Sheep and wool</c:v>
                </c:pt>
                <c:pt idx="1">
                  <c:v>Beef cattle</c:v>
                </c:pt>
                <c:pt idx="2">
                  <c:v>Dairy cattle</c:v>
                </c:pt>
                <c:pt idx="3">
                  <c:v>Other animal</c:v>
                </c:pt>
                <c:pt idx="4">
                  <c:v>Broad acre cropping</c:v>
                </c:pt>
                <c:pt idx="5">
                  <c:v>Other agriculture</c:v>
                </c:pt>
                <c:pt idx="6">
                  <c:v>Agricultural services</c:v>
                </c:pt>
                <c:pt idx="7">
                  <c:v>Fishing and aquaculture</c:v>
                </c:pt>
                <c:pt idx="8">
                  <c:v>Forestry and logging</c:v>
                </c:pt>
                <c:pt idx="9">
                  <c:v>Coal mining</c:v>
                </c:pt>
                <c:pt idx="10">
                  <c:v>Oil mining</c:v>
                </c:pt>
                <c:pt idx="11">
                  <c:v>Natural gas mining</c:v>
                </c:pt>
                <c:pt idx="12">
                  <c:v>Iron ore</c:v>
                </c:pt>
                <c:pt idx="13">
                  <c:v>Other mining</c:v>
                </c:pt>
                <c:pt idx="14">
                  <c:v>Meat products</c:v>
                </c:pt>
                <c:pt idx="15">
                  <c:v>Dairy products</c:v>
                </c:pt>
                <c:pt idx="16">
                  <c:v>Other food products</c:v>
                </c:pt>
                <c:pt idx="17">
                  <c:v>Drink products</c:v>
                </c:pt>
                <c:pt idx="18">
                  <c:v>Textiles, clothing and footwear</c:v>
                </c:pt>
                <c:pt idx="19">
                  <c:v>Wood products</c:v>
                </c:pt>
                <c:pt idx="20">
                  <c:v>Paper products and printing</c:v>
                </c:pt>
                <c:pt idx="21">
                  <c:v>Refined oil products</c:v>
                </c:pt>
                <c:pt idx="22">
                  <c:v>Basic chemicals</c:v>
                </c:pt>
                <c:pt idx="23">
                  <c:v>Chemical fertiliser</c:v>
                </c:pt>
                <c:pt idx="24">
                  <c:v>Plastic and rubber products</c:v>
                </c:pt>
                <c:pt idx="25">
                  <c:v>Non-metallic mineral products</c:v>
                </c:pt>
                <c:pt idx="26">
                  <c:v>Iron and steel</c:v>
                </c:pt>
                <c:pt idx="27">
                  <c:v>Metal products</c:v>
                </c:pt>
                <c:pt idx="28">
                  <c:v>Transport equipment</c:v>
                </c:pt>
                <c:pt idx="29">
                  <c:v>Appliances</c:v>
                </c:pt>
                <c:pt idx="30">
                  <c:v>Other equipment</c:v>
                </c:pt>
                <c:pt idx="31">
                  <c:v>Other manufacturing</c:v>
                </c:pt>
                <c:pt idx="32">
                  <c:v>Electricity generation - coal</c:v>
                </c:pt>
                <c:pt idx="33">
                  <c:v>Electricity generation - gas</c:v>
                </c:pt>
                <c:pt idx="34">
                  <c:v>Electricity generation - geothermal</c:v>
                </c:pt>
                <c:pt idx="35">
                  <c:v>Electricity generation - hydro</c:v>
                </c:pt>
                <c:pt idx="36">
                  <c:v>Electricity generation - other renewable</c:v>
                </c:pt>
                <c:pt idx="37">
                  <c:v>Electricity supply</c:v>
                </c:pt>
                <c:pt idx="38">
                  <c:v>Gas supply</c:v>
                </c:pt>
                <c:pt idx="39">
                  <c:v>Water supply and waste services</c:v>
                </c:pt>
                <c:pt idx="40">
                  <c:v>Construction services</c:v>
                </c:pt>
                <c:pt idx="41">
                  <c:v>Wholesale trade services</c:v>
                </c:pt>
                <c:pt idx="42">
                  <c:v>Retail trade services</c:v>
                </c:pt>
                <c:pt idx="43">
                  <c:v>Hotels and accommodation</c:v>
                </c:pt>
                <c:pt idx="44">
                  <c:v>Restaurants and takeaway food</c:v>
                </c:pt>
                <c:pt idx="45">
                  <c:v>Road freight services</c:v>
                </c:pt>
                <c:pt idx="46">
                  <c:v>Road passenger services</c:v>
                </c:pt>
                <c:pt idx="47">
                  <c:v>Rail transport services</c:v>
                </c:pt>
                <c:pt idx="48">
                  <c:v>Water transport services</c:v>
                </c:pt>
                <c:pt idx="49">
                  <c:v>Air transport services</c:v>
                </c:pt>
                <c:pt idx="50">
                  <c:v>Other transport services</c:v>
                </c:pt>
                <c:pt idx="51">
                  <c:v>Information services</c:v>
                </c:pt>
                <c:pt idx="52">
                  <c:v>Financial services</c:v>
                </c:pt>
                <c:pt idx="53">
                  <c:v>Ownership of dwellings</c:v>
                </c:pt>
                <c:pt idx="54">
                  <c:v>Rental services</c:v>
                </c:pt>
                <c:pt idx="55">
                  <c:v>Professional services</c:v>
                </c:pt>
                <c:pt idx="56">
                  <c:v>Administrative services</c:v>
                </c:pt>
                <c:pt idx="57">
                  <c:v>Public services</c:v>
                </c:pt>
                <c:pt idx="58">
                  <c:v>Education</c:v>
                </c:pt>
                <c:pt idx="59">
                  <c:v>Health</c:v>
                </c:pt>
                <c:pt idx="60">
                  <c:v>Arts and recreation services</c:v>
                </c:pt>
                <c:pt idx="61">
                  <c:v>Social services</c:v>
                </c:pt>
                <c:pt idx="62">
                  <c:v>Other commercial services</c:v>
                </c:pt>
                <c:pt idx="63">
                  <c:v>Services to domestic travellers</c:v>
                </c:pt>
                <c:pt idx="64">
                  <c:v>Services to foreign tourists</c:v>
                </c:pt>
                <c:pt idx="65">
                  <c:v>Services to foreign students</c:v>
                </c:pt>
                <c:pt idx="66">
                  <c:v>Private transport services - ICV</c:v>
                </c:pt>
                <c:pt idx="67">
                  <c:v>Private transport services - BEV</c:v>
                </c:pt>
                <c:pt idx="68">
                  <c:v>Private transport services</c:v>
                </c:pt>
                <c:pt idx="69">
                  <c:v>Commercial transport services - ICV</c:v>
                </c:pt>
                <c:pt idx="70">
                  <c:v>Commercial transport services - BEV</c:v>
                </c:pt>
                <c:pt idx="71">
                  <c:v>Commercial transport services</c:v>
                </c:pt>
              </c:strCache>
            </c:strRef>
          </c:cat>
          <c:val>
            <c:numRef>
              <c:f>'Charts economic'!$C$3:$C$74</c:f>
              <c:numCache>
                <c:formatCode>0.00</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extLst>
            <c:ext xmlns:c16="http://schemas.microsoft.com/office/drawing/2014/chart" uri="{C3380CC4-5D6E-409C-BE32-E72D297353CC}">
              <c16:uniqueId val="{00000001-DA2A-4814-BADF-78A0767C6745}"/>
            </c:ext>
          </c:extLst>
        </c:ser>
        <c:ser>
          <c:idx val="2"/>
          <c:order val="2"/>
          <c:tx>
            <c:strRef>
              <c:f>'Charts economic'!$D$2</c:f>
              <c:strCache>
                <c:ptCount val="1"/>
                <c:pt idx="0">
                  <c:v>Constrained</c:v>
                </c:pt>
              </c:strCache>
            </c:strRef>
          </c:tx>
          <c:spPr>
            <a:solidFill>
              <a:schemeClr val="accent3"/>
            </a:solidFill>
            <a:ln>
              <a:noFill/>
            </a:ln>
            <a:effectLst/>
          </c:spPr>
          <c:invertIfNegative val="0"/>
          <c:cat>
            <c:strRef>
              <c:f>'Charts economic'!$A$3:$A$74</c:f>
              <c:strCache>
                <c:ptCount val="72"/>
                <c:pt idx="0">
                  <c:v>Sheep and wool</c:v>
                </c:pt>
                <c:pt idx="1">
                  <c:v>Beef cattle</c:v>
                </c:pt>
                <c:pt idx="2">
                  <c:v>Dairy cattle</c:v>
                </c:pt>
                <c:pt idx="3">
                  <c:v>Other animal</c:v>
                </c:pt>
                <c:pt idx="4">
                  <c:v>Broad acre cropping</c:v>
                </c:pt>
                <c:pt idx="5">
                  <c:v>Other agriculture</c:v>
                </c:pt>
                <c:pt idx="6">
                  <c:v>Agricultural services</c:v>
                </c:pt>
                <c:pt idx="7">
                  <c:v>Fishing and aquaculture</c:v>
                </c:pt>
                <c:pt idx="8">
                  <c:v>Forestry and logging</c:v>
                </c:pt>
                <c:pt idx="9">
                  <c:v>Coal mining</c:v>
                </c:pt>
                <c:pt idx="10">
                  <c:v>Oil mining</c:v>
                </c:pt>
                <c:pt idx="11">
                  <c:v>Natural gas mining</c:v>
                </c:pt>
                <c:pt idx="12">
                  <c:v>Iron ore</c:v>
                </c:pt>
                <c:pt idx="13">
                  <c:v>Other mining</c:v>
                </c:pt>
                <c:pt idx="14">
                  <c:v>Meat products</c:v>
                </c:pt>
                <c:pt idx="15">
                  <c:v>Dairy products</c:v>
                </c:pt>
                <c:pt idx="16">
                  <c:v>Other food products</c:v>
                </c:pt>
                <c:pt idx="17">
                  <c:v>Drink products</c:v>
                </c:pt>
                <c:pt idx="18">
                  <c:v>Textiles, clothing and footwear</c:v>
                </c:pt>
                <c:pt idx="19">
                  <c:v>Wood products</c:v>
                </c:pt>
                <c:pt idx="20">
                  <c:v>Paper products and printing</c:v>
                </c:pt>
                <c:pt idx="21">
                  <c:v>Refined oil products</c:v>
                </c:pt>
                <c:pt idx="22">
                  <c:v>Basic chemicals</c:v>
                </c:pt>
                <c:pt idx="23">
                  <c:v>Chemical fertiliser</c:v>
                </c:pt>
                <c:pt idx="24">
                  <c:v>Plastic and rubber products</c:v>
                </c:pt>
                <c:pt idx="25">
                  <c:v>Non-metallic mineral products</c:v>
                </c:pt>
                <c:pt idx="26">
                  <c:v>Iron and steel</c:v>
                </c:pt>
                <c:pt idx="27">
                  <c:v>Metal products</c:v>
                </c:pt>
                <c:pt idx="28">
                  <c:v>Transport equipment</c:v>
                </c:pt>
                <c:pt idx="29">
                  <c:v>Appliances</c:v>
                </c:pt>
                <c:pt idx="30">
                  <c:v>Other equipment</c:v>
                </c:pt>
                <c:pt idx="31">
                  <c:v>Other manufacturing</c:v>
                </c:pt>
                <c:pt idx="32">
                  <c:v>Electricity generation - coal</c:v>
                </c:pt>
                <c:pt idx="33">
                  <c:v>Electricity generation - gas</c:v>
                </c:pt>
                <c:pt idx="34">
                  <c:v>Electricity generation - geothermal</c:v>
                </c:pt>
                <c:pt idx="35">
                  <c:v>Electricity generation - hydro</c:v>
                </c:pt>
                <c:pt idx="36">
                  <c:v>Electricity generation - other renewable</c:v>
                </c:pt>
                <c:pt idx="37">
                  <c:v>Electricity supply</c:v>
                </c:pt>
                <c:pt idx="38">
                  <c:v>Gas supply</c:v>
                </c:pt>
                <c:pt idx="39">
                  <c:v>Water supply and waste services</c:v>
                </c:pt>
                <c:pt idx="40">
                  <c:v>Construction services</c:v>
                </c:pt>
                <c:pt idx="41">
                  <c:v>Wholesale trade services</c:v>
                </c:pt>
                <c:pt idx="42">
                  <c:v>Retail trade services</c:v>
                </c:pt>
                <c:pt idx="43">
                  <c:v>Hotels and accommodation</c:v>
                </c:pt>
                <c:pt idx="44">
                  <c:v>Restaurants and takeaway food</c:v>
                </c:pt>
                <c:pt idx="45">
                  <c:v>Road freight services</c:v>
                </c:pt>
                <c:pt idx="46">
                  <c:v>Road passenger services</c:v>
                </c:pt>
                <c:pt idx="47">
                  <c:v>Rail transport services</c:v>
                </c:pt>
                <c:pt idx="48">
                  <c:v>Water transport services</c:v>
                </c:pt>
                <c:pt idx="49">
                  <c:v>Air transport services</c:v>
                </c:pt>
                <c:pt idx="50">
                  <c:v>Other transport services</c:v>
                </c:pt>
                <c:pt idx="51">
                  <c:v>Information services</c:v>
                </c:pt>
                <c:pt idx="52">
                  <c:v>Financial services</c:v>
                </c:pt>
                <c:pt idx="53">
                  <c:v>Ownership of dwellings</c:v>
                </c:pt>
                <c:pt idx="54">
                  <c:v>Rental services</c:v>
                </c:pt>
                <c:pt idx="55">
                  <c:v>Professional services</c:v>
                </c:pt>
                <c:pt idx="56">
                  <c:v>Administrative services</c:v>
                </c:pt>
                <c:pt idx="57">
                  <c:v>Public services</c:v>
                </c:pt>
                <c:pt idx="58">
                  <c:v>Education</c:v>
                </c:pt>
                <c:pt idx="59">
                  <c:v>Health</c:v>
                </c:pt>
                <c:pt idx="60">
                  <c:v>Arts and recreation services</c:v>
                </c:pt>
                <c:pt idx="61">
                  <c:v>Social services</c:v>
                </c:pt>
                <c:pt idx="62">
                  <c:v>Other commercial services</c:v>
                </c:pt>
                <c:pt idx="63">
                  <c:v>Services to domestic travellers</c:v>
                </c:pt>
                <c:pt idx="64">
                  <c:v>Services to foreign tourists</c:v>
                </c:pt>
                <c:pt idx="65">
                  <c:v>Services to foreign students</c:v>
                </c:pt>
                <c:pt idx="66">
                  <c:v>Private transport services - ICV</c:v>
                </c:pt>
                <c:pt idx="67">
                  <c:v>Private transport services - BEV</c:v>
                </c:pt>
                <c:pt idx="68">
                  <c:v>Private transport services</c:v>
                </c:pt>
                <c:pt idx="69">
                  <c:v>Commercial transport services - ICV</c:v>
                </c:pt>
                <c:pt idx="70">
                  <c:v>Commercial transport services - BEV</c:v>
                </c:pt>
                <c:pt idx="71">
                  <c:v>Commercial transport services</c:v>
                </c:pt>
              </c:strCache>
            </c:strRef>
          </c:cat>
          <c:val>
            <c:numRef>
              <c:f>'Charts economic'!$D$3:$D$74</c:f>
              <c:numCache>
                <c:formatCode>0.00</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extLst>
            <c:ext xmlns:c16="http://schemas.microsoft.com/office/drawing/2014/chart" uri="{C3380CC4-5D6E-409C-BE32-E72D297353CC}">
              <c16:uniqueId val="{00000002-DA2A-4814-BADF-78A0767C6745}"/>
            </c:ext>
          </c:extLst>
        </c:ser>
        <c:dLbls>
          <c:showLegendKey val="0"/>
          <c:showVal val="0"/>
          <c:showCatName val="0"/>
          <c:showSerName val="0"/>
          <c:showPercent val="0"/>
          <c:showBubbleSize val="0"/>
        </c:dLbls>
        <c:gapWidth val="50"/>
        <c:axId val="416358352"/>
        <c:axId val="451672704"/>
      </c:barChart>
      <c:catAx>
        <c:axId val="416358352"/>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51672704"/>
        <c:crosses val="autoZero"/>
        <c:auto val="1"/>
        <c:lblAlgn val="ctr"/>
        <c:lblOffset val="100"/>
        <c:tickLblSkip val="1"/>
        <c:noMultiLvlLbl val="0"/>
      </c:catAx>
      <c:valAx>
        <c:axId val="451672704"/>
        <c:scaling>
          <c:orientation val="minMax"/>
          <c:max val="15"/>
          <c:min val="-25"/>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635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1B3AB09-AE09-4BD1-A4C6-264E8AC752D4}">
  <sheetPr codeName="Chart37">
    <tabColor rgb="FF00B050"/>
  </sheetPr>
  <sheetViews>
    <sheetView zoomScale="119" workbookViewId="0" zoomToFit="1"/>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4514DDC-AD5A-4E07-9B2E-C6AD05249200}">
  <sheetPr codeName="Chart15">
    <tabColor rgb="FFFFC000"/>
  </sheetPr>
  <sheetViews>
    <sheetView zoomScale="115"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absoluteAnchor>
    <xdr:pos x="0" y="0"/>
    <xdr:ext cx="9292878" cy="6051176"/>
    <xdr:graphicFrame macro="">
      <xdr:nvGraphicFramePr>
        <xdr:cNvPr id="2" name="Chart 1">
          <a:extLst>
            <a:ext uri="{FF2B5EF4-FFF2-40B4-BE49-F238E27FC236}">
              <a16:creationId xmlns:a16="http://schemas.microsoft.com/office/drawing/2014/main" id="{27F879F8-4C5D-806E-725B-E8DB66B5C7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10</xdr:col>
      <xdr:colOff>428624</xdr:colOff>
      <xdr:row>81</xdr:row>
      <xdr:rowOff>85725</xdr:rowOff>
    </xdr:from>
    <xdr:to>
      <xdr:col>22</xdr:col>
      <xdr:colOff>533400</xdr:colOff>
      <xdr:row>104</xdr:row>
      <xdr:rowOff>85725</xdr:rowOff>
    </xdr:to>
    <xdr:graphicFrame macro="">
      <xdr:nvGraphicFramePr>
        <xdr:cNvPr id="2" name="Chart 1">
          <a:extLst>
            <a:ext uri="{FF2B5EF4-FFF2-40B4-BE49-F238E27FC236}">
              <a16:creationId xmlns:a16="http://schemas.microsoft.com/office/drawing/2014/main" id="{B7C06E10-78CF-4DB0-8523-53B7C5D4D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80</xdr:row>
      <xdr:rowOff>147637</xdr:rowOff>
    </xdr:from>
    <xdr:to>
      <xdr:col>10</xdr:col>
      <xdr:colOff>271463</xdr:colOff>
      <xdr:row>103</xdr:row>
      <xdr:rowOff>171451</xdr:rowOff>
    </xdr:to>
    <xdr:graphicFrame macro="">
      <xdr:nvGraphicFramePr>
        <xdr:cNvPr id="3" name="Chart 2">
          <a:extLst>
            <a:ext uri="{FF2B5EF4-FFF2-40B4-BE49-F238E27FC236}">
              <a16:creationId xmlns:a16="http://schemas.microsoft.com/office/drawing/2014/main" id="{2797307D-5E82-4DFD-B13C-D4CD1F4665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591705</xdr:colOff>
      <xdr:row>77</xdr:row>
      <xdr:rowOff>129886</xdr:rowOff>
    </xdr:from>
    <xdr:to>
      <xdr:col>36</xdr:col>
      <xdr:colOff>90344</xdr:colOff>
      <xdr:row>100</xdr:row>
      <xdr:rowOff>129887</xdr:rowOff>
    </xdr:to>
    <xdr:graphicFrame macro="">
      <xdr:nvGraphicFramePr>
        <xdr:cNvPr id="4" name="Chart 3">
          <a:extLst>
            <a:ext uri="{FF2B5EF4-FFF2-40B4-BE49-F238E27FC236}">
              <a16:creationId xmlns:a16="http://schemas.microsoft.com/office/drawing/2014/main" id="{822C3D1A-AE3F-4B9E-8D99-175278465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490690</xdr:colOff>
      <xdr:row>74</xdr:row>
      <xdr:rowOff>115455</xdr:rowOff>
    </xdr:from>
    <xdr:to>
      <xdr:col>20</xdr:col>
      <xdr:colOff>86592</xdr:colOff>
      <xdr:row>98</xdr:row>
      <xdr:rowOff>79952</xdr:rowOff>
    </xdr:to>
    <xdr:graphicFrame macro="">
      <xdr:nvGraphicFramePr>
        <xdr:cNvPr id="5" name="Chart 4">
          <a:extLst>
            <a:ext uri="{FF2B5EF4-FFF2-40B4-BE49-F238E27FC236}">
              <a16:creationId xmlns:a16="http://schemas.microsoft.com/office/drawing/2014/main" id="{02B1E7CE-93BA-096A-BB5E-76C6935EE8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32</xdr:col>
      <xdr:colOff>577272</xdr:colOff>
      <xdr:row>50</xdr:row>
      <xdr:rowOff>144319</xdr:rowOff>
    </xdr:from>
    <xdr:to>
      <xdr:col>45</xdr:col>
      <xdr:colOff>75910</xdr:colOff>
      <xdr:row>73</xdr:row>
      <xdr:rowOff>144320</xdr:rowOff>
    </xdr:to>
    <xdr:graphicFrame macro="">
      <xdr:nvGraphicFramePr>
        <xdr:cNvPr id="6" name="Chart 5">
          <a:extLst>
            <a:ext uri="{FF2B5EF4-FFF2-40B4-BE49-F238E27FC236}">
              <a16:creationId xmlns:a16="http://schemas.microsoft.com/office/drawing/2014/main" id="{0F14469F-510B-4B09-BA4D-DD3F5FD567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38</xdr:col>
      <xdr:colOff>0</xdr:colOff>
      <xdr:row>77</xdr:row>
      <xdr:rowOff>0</xdr:rowOff>
    </xdr:from>
    <xdr:to>
      <xdr:col>50</xdr:col>
      <xdr:colOff>101600</xdr:colOff>
      <xdr:row>100</xdr:row>
      <xdr:rowOff>1</xdr:rowOff>
    </xdr:to>
    <xdr:graphicFrame macro="">
      <xdr:nvGraphicFramePr>
        <xdr:cNvPr id="7" name="Chart 6">
          <a:extLst>
            <a:ext uri="{FF2B5EF4-FFF2-40B4-BE49-F238E27FC236}">
              <a16:creationId xmlns:a16="http://schemas.microsoft.com/office/drawing/2014/main" id="{1FCFE8CA-36B9-4F27-A124-EE44776BB5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557212</xdr:colOff>
      <xdr:row>62</xdr:row>
      <xdr:rowOff>176211</xdr:rowOff>
    </xdr:from>
    <xdr:to>
      <xdr:col>23</xdr:col>
      <xdr:colOff>333375</xdr:colOff>
      <xdr:row>81</xdr:row>
      <xdr:rowOff>114300</xdr:rowOff>
    </xdr:to>
    <xdr:graphicFrame macro="">
      <xdr:nvGraphicFramePr>
        <xdr:cNvPr id="3" name="Chart 2">
          <a:extLst>
            <a:ext uri="{FF2B5EF4-FFF2-40B4-BE49-F238E27FC236}">
              <a16:creationId xmlns:a16="http://schemas.microsoft.com/office/drawing/2014/main" id="{58A186D9-77E8-4E2E-B67A-459F5899B3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6569</xdr:colOff>
      <xdr:row>0</xdr:row>
      <xdr:rowOff>17734</xdr:rowOff>
    </xdr:from>
    <xdr:to>
      <xdr:col>14</xdr:col>
      <xdr:colOff>459827</xdr:colOff>
      <xdr:row>33</xdr:row>
      <xdr:rowOff>131379</xdr:rowOff>
    </xdr:to>
    <xdr:graphicFrame macro="">
      <xdr:nvGraphicFramePr>
        <xdr:cNvPr id="11" name="Chart 1">
          <a:extLst>
            <a:ext uri="{FF2B5EF4-FFF2-40B4-BE49-F238E27FC236}">
              <a16:creationId xmlns:a16="http://schemas.microsoft.com/office/drawing/2014/main" id="{A503E427-5E12-48DD-58D7-5A84C340C1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364435</xdr:colOff>
      <xdr:row>112</xdr:row>
      <xdr:rowOff>57979</xdr:rowOff>
    </xdr:from>
    <xdr:to>
      <xdr:col>18</xdr:col>
      <xdr:colOff>478734</xdr:colOff>
      <xdr:row>138</xdr:row>
      <xdr:rowOff>19879</xdr:rowOff>
    </xdr:to>
    <xdr:graphicFrame macro="">
      <xdr:nvGraphicFramePr>
        <xdr:cNvPr id="12" name="Chart 11">
          <a:extLst>
            <a:ext uri="{FF2B5EF4-FFF2-40B4-BE49-F238E27FC236}">
              <a16:creationId xmlns:a16="http://schemas.microsoft.com/office/drawing/2014/main" id="{4F9FA5E1-842F-4C1D-A2C7-06080E542B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0</xdr:colOff>
      <xdr:row>121</xdr:row>
      <xdr:rowOff>0</xdr:rowOff>
    </xdr:from>
    <xdr:to>
      <xdr:col>28</xdr:col>
      <xdr:colOff>385764</xdr:colOff>
      <xdr:row>139</xdr:row>
      <xdr:rowOff>128589</xdr:rowOff>
    </xdr:to>
    <xdr:graphicFrame macro="">
      <xdr:nvGraphicFramePr>
        <xdr:cNvPr id="2" name="Chart 1">
          <a:extLst>
            <a:ext uri="{FF2B5EF4-FFF2-40B4-BE49-F238E27FC236}">
              <a16:creationId xmlns:a16="http://schemas.microsoft.com/office/drawing/2014/main" id="{0CC11E66-634A-4DD5-8CC0-D9771C3F9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338137</xdr:colOff>
      <xdr:row>34</xdr:row>
      <xdr:rowOff>171449</xdr:rowOff>
    </xdr:from>
    <xdr:to>
      <xdr:col>13</xdr:col>
      <xdr:colOff>361950</xdr:colOff>
      <xdr:row>73</xdr:row>
      <xdr:rowOff>28574</xdr:rowOff>
    </xdr:to>
    <xdr:graphicFrame macro="">
      <xdr:nvGraphicFramePr>
        <xdr:cNvPr id="2" name="Chart 1">
          <a:extLst>
            <a:ext uri="{FF2B5EF4-FFF2-40B4-BE49-F238E27FC236}">
              <a16:creationId xmlns:a16="http://schemas.microsoft.com/office/drawing/2014/main" id="{EE7C6DAE-9176-435F-9498-D30A9FD4A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absoluteAnchor>
    <xdr:pos x="0" y="0"/>
    <xdr:ext cx="9284804" cy="6046304"/>
    <xdr:graphicFrame macro="">
      <xdr:nvGraphicFramePr>
        <xdr:cNvPr id="3" name="Chart 1">
          <a:extLst>
            <a:ext uri="{FF2B5EF4-FFF2-40B4-BE49-F238E27FC236}">
              <a16:creationId xmlns:a16="http://schemas.microsoft.com/office/drawing/2014/main" id="{CE3B2118-E611-5171-16BD-4F7A741CF9D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microsoft.com/office/2006/relationships/xlExternalLinkPath/xlPathMissing" Target="WORK%20IN%20PROGRES%20-%20ERP2%20CGE%20prelim%20scenario%20analysis%20March%2024%20mj%20edit%20for%20Arek.xlsx" TargetMode="Externa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Author" refreshedDate="45386.681362268515" createdVersion="8" refreshedVersion="8" minRefreshableVersion="3" recordCount="30" xr:uid="{49243A46-B984-455C-8DF1-43939C21276A}">
  <cacheSource type="worksheet">
    <worksheetSource ref="A2:N32" sheet="Charts household" r:id="rId1"/>
  </cacheSource>
  <cacheFields count="14">
    <cacheField name="Code" numFmtId="0">
      <sharedItems/>
    </cacheField>
    <cacheField name="HouseholdAgeGroup" numFmtId="0">
      <sharedItems count="2">
        <s v="15 to 64"/>
        <s v="65 and over"/>
      </sharedItems>
    </cacheField>
    <cacheField name="HouseholdDependency" numFmtId="0">
      <sharedItems count="2">
        <s v="Household has dependents"/>
        <s v="No dependents"/>
      </sharedItems>
    </cacheField>
    <cacheField name="Quintile" numFmtId="0">
      <sharedItems count="5">
        <s v="A Less than $35600"/>
        <s v="B $35600 to $61099"/>
        <s v="C $61100 to $96599"/>
        <s v="D $96600 to $147999"/>
        <s v="E $148000 and over"/>
      </sharedItems>
    </cacheField>
    <cacheField name="Ethnicity" numFmtId="0">
      <sharedItems count="2">
        <s v="Maori"/>
        <s v="Non-Maori"/>
      </sharedItems>
    </cacheField>
    <cacheField name="Label" numFmtId="0">
      <sharedItems/>
    </cacheField>
    <cacheField name="Baseline" numFmtId="2">
      <sharedItems containsSemiMixedTypes="0" containsString="0" containsNumber="1" minValue="-0.58949099999999999" maxValue="-0.22031700000000001"/>
    </cacheField>
    <cacheField name="Constrained" numFmtId="2">
      <sharedItems containsSemiMixedTypes="0" containsString="0" containsNumber="1" minValue="-1.16808" maxValue="-0.46023199999999997"/>
    </cacheField>
    <cacheField name="Unconstrained" numFmtId="2">
      <sharedItems containsSemiMixedTypes="0" containsString="0" containsNumber="1" minValue="-0.91696099999999992" maxValue="-0.46133999999999997"/>
    </cacheField>
    <cacheField name="Fourth Pathway" numFmtId="2">
      <sharedItems containsSemiMixedTypes="0" containsString="0" containsNumber="1" minValue="-0.57959382500000001" maxValue="-0.20687978000000001"/>
    </cacheField>
    <cacheField name="Fourth Pathway (Endog ETS)" numFmtId="2">
      <sharedItems containsSemiMixedTypes="0" containsString="0" containsNumber="1" minValue="-1.059671" maxValue="-0.42528600000000005"/>
    </cacheField>
    <cacheField name="Ethnicity dummy" numFmtId="0">
      <sharedItems containsSemiMixedTypes="0" containsString="0" containsNumber="1" containsInteger="1" minValue="0" maxValue="1"/>
    </cacheField>
    <cacheField name="Low inc dummy" numFmtId="0">
      <sharedItems containsSemiMixedTypes="0" containsString="0" containsNumber="1" containsInteger="1" minValue="0" maxValue="1"/>
    </cacheField>
    <cacheField name="Dependents dummy"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2AC9C8-8C30-4585-BD80-C0E0691CB197}"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2">
  <location ref="A3:D25" firstHeaderRow="1" firstDataRow="2" firstDataCol="1"/>
  <pivotFields count="14">
    <pivotField showAll="0"/>
    <pivotField axis="axisRow" showAll="0">
      <items count="3">
        <item x="0"/>
        <item x="1"/>
        <item t="default"/>
      </items>
    </pivotField>
    <pivotField axis="axisRow" showAll="0">
      <items count="3">
        <item x="0"/>
        <item x="1"/>
        <item t="default"/>
      </items>
    </pivotField>
    <pivotField axis="axisRow" showAll="0">
      <items count="6">
        <item x="0"/>
        <item x="1"/>
        <item x="2"/>
        <item x="3"/>
        <item x="4"/>
        <item t="default"/>
      </items>
    </pivotField>
    <pivotField axis="axisCol" showAll="0">
      <items count="3">
        <item x="0"/>
        <item x="1"/>
        <item t="default"/>
      </items>
    </pivotField>
    <pivotField showAll="0"/>
    <pivotField numFmtId="2" showAll="0"/>
    <pivotField numFmtId="2" showAll="0"/>
    <pivotField dataField="1" numFmtId="2" showAll="0"/>
    <pivotField numFmtId="2" showAll="0"/>
    <pivotField numFmtId="2" showAll="0"/>
    <pivotField showAll="0"/>
    <pivotField showAll="0"/>
    <pivotField showAll="0"/>
  </pivotFields>
  <rowFields count="3">
    <field x="1"/>
    <field x="2"/>
    <field x="3"/>
  </rowFields>
  <rowItems count="21">
    <i>
      <x/>
    </i>
    <i r="1">
      <x/>
    </i>
    <i r="2">
      <x/>
    </i>
    <i r="2">
      <x v="1"/>
    </i>
    <i r="2">
      <x v="2"/>
    </i>
    <i r="2">
      <x v="3"/>
    </i>
    <i r="2">
      <x v="4"/>
    </i>
    <i r="1">
      <x v="1"/>
    </i>
    <i r="2">
      <x/>
    </i>
    <i r="2">
      <x v="1"/>
    </i>
    <i r="2">
      <x v="2"/>
    </i>
    <i r="2">
      <x v="3"/>
    </i>
    <i r="2">
      <x v="4"/>
    </i>
    <i>
      <x v="1"/>
    </i>
    <i r="1">
      <x v="1"/>
    </i>
    <i r="2">
      <x/>
    </i>
    <i r="2">
      <x v="1"/>
    </i>
    <i r="2">
      <x v="2"/>
    </i>
    <i r="2">
      <x v="3"/>
    </i>
    <i r="2">
      <x v="4"/>
    </i>
    <i t="grand">
      <x/>
    </i>
  </rowItems>
  <colFields count="1">
    <field x="4"/>
  </colFields>
  <colItems count="3">
    <i>
      <x/>
    </i>
    <i>
      <x v="1"/>
    </i>
    <i t="grand">
      <x/>
    </i>
  </colItems>
  <dataFields count="1">
    <dataField name="Sum of Unconstrained" fld="8" baseField="0" baseItem="0"/>
  </dataFields>
  <chartFormats count="2">
    <chartFormat chart="2" format="10" series="1">
      <pivotArea type="data" outline="0" fieldPosition="0">
        <references count="2">
          <reference field="4294967294" count="1" selected="0">
            <x v="0"/>
          </reference>
          <reference field="4" count="1" selected="0">
            <x v="0"/>
          </reference>
        </references>
      </pivotArea>
    </chartFormat>
    <chartFormat chart="2" format="11" series="1">
      <pivotArea type="data" outline="0" fieldPosition="0">
        <references count="2">
          <reference field="4294967294" count="1" selected="0">
            <x v="0"/>
          </reference>
          <reference field="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B1030-6D75-482F-9443-909259DA9254}">
  <sheetPr codeName="Sheet33">
    <tabColor theme="1"/>
  </sheetPr>
  <dimension ref="B6:AF36"/>
  <sheetViews>
    <sheetView showGridLines="0" tabSelected="1" workbookViewId="0">
      <selection activeCell="C39" sqref="C39"/>
    </sheetView>
  </sheetViews>
  <sheetFormatPr defaultRowHeight="15" x14ac:dyDescent="0.25"/>
  <cols>
    <col min="2" max="2" width="5.5703125" customWidth="1"/>
    <col min="3" max="3" width="20.140625" customWidth="1"/>
  </cols>
  <sheetData>
    <row r="6" spans="2:32" x14ac:dyDescent="0.25">
      <c r="B6" s="48" t="s">
        <v>333</v>
      </c>
      <c r="C6" s="49"/>
      <c r="D6" s="49"/>
      <c r="E6" s="49"/>
      <c r="F6" s="49"/>
      <c r="G6" s="49"/>
      <c r="H6" s="49"/>
      <c r="I6" s="49"/>
      <c r="J6" s="49"/>
      <c r="K6" s="49"/>
      <c r="L6" s="49"/>
      <c r="M6" s="49"/>
      <c r="N6" s="49"/>
      <c r="O6" s="49"/>
      <c r="P6" s="49"/>
      <c r="Q6" s="49"/>
      <c r="R6" s="49"/>
      <c r="S6" s="49"/>
      <c r="T6" s="49"/>
    </row>
    <row r="7" spans="2:32" x14ac:dyDescent="0.25">
      <c r="B7" s="49" t="s">
        <v>334</v>
      </c>
      <c r="C7" s="49"/>
      <c r="D7" s="49"/>
      <c r="E7" s="49"/>
      <c r="F7" s="49"/>
      <c r="G7" s="49"/>
      <c r="H7" s="49"/>
      <c r="I7" s="49"/>
      <c r="J7" s="49"/>
      <c r="K7" s="49"/>
      <c r="L7" s="49"/>
      <c r="M7" s="49"/>
      <c r="N7" s="49"/>
      <c r="O7" s="49"/>
      <c r="P7" s="49"/>
      <c r="Q7" s="49"/>
      <c r="R7" s="49"/>
      <c r="S7" s="49"/>
      <c r="T7" s="49"/>
    </row>
    <row r="9" spans="2:32" x14ac:dyDescent="0.25">
      <c r="C9" s="7"/>
      <c r="D9" s="47">
        <v>2022</v>
      </c>
      <c r="E9" s="47">
        <v>2023</v>
      </c>
      <c r="F9" s="47">
        <v>2024</v>
      </c>
      <c r="G9" s="47">
        <v>2025</v>
      </c>
      <c r="H9" s="47">
        <v>2026</v>
      </c>
      <c r="I9" s="47">
        <v>2027</v>
      </c>
      <c r="J9" s="47">
        <v>2028</v>
      </c>
      <c r="K9" s="47">
        <v>2029</v>
      </c>
      <c r="L9" s="47">
        <v>2030</v>
      </c>
      <c r="M9" s="47">
        <v>2031</v>
      </c>
      <c r="N9" s="47">
        <v>2032</v>
      </c>
      <c r="O9" s="47">
        <v>2033</v>
      </c>
      <c r="P9" s="47">
        <v>2034</v>
      </c>
      <c r="Q9" s="47">
        <v>2035</v>
      </c>
      <c r="R9" s="47">
        <v>2036</v>
      </c>
      <c r="S9" s="47">
        <v>2037</v>
      </c>
      <c r="T9" s="47">
        <v>2038</v>
      </c>
      <c r="U9" s="47">
        <v>2039</v>
      </c>
      <c r="V9" s="47">
        <v>2040</v>
      </c>
      <c r="W9" s="47">
        <v>2041</v>
      </c>
      <c r="X9" s="47">
        <v>2042</v>
      </c>
      <c r="Y9" s="47">
        <v>2043</v>
      </c>
      <c r="Z9" s="47">
        <v>2044</v>
      </c>
      <c r="AA9" s="47">
        <v>2045</v>
      </c>
      <c r="AB9" s="47">
        <v>2046</v>
      </c>
      <c r="AC9" s="47">
        <v>2047</v>
      </c>
      <c r="AD9" s="47">
        <v>2048</v>
      </c>
      <c r="AE9" s="47">
        <v>2049</v>
      </c>
      <c r="AF9" s="47">
        <v>2050</v>
      </c>
    </row>
    <row r="10" spans="2:32" x14ac:dyDescent="0.25">
      <c r="B10" s="7" t="s">
        <v>335</v>
      </c>
    </row>
    <row r="11" spans="2:32" x14ac:dyDescent="0.25">
      <c r="C11" t="s">
        <v>226</v>
      </c>
      <c r="D11">
        <v>37234.061831847044</v>
      </c>
      <c r="E11">
        <v>36524.790771095089</v>
      </c>
      <c r="F11">
        <v>35869.890660808138</v>
      </c>
      <c r="G11">
        <v>35469.194296239024</v>
      </c>
      <c r="H11">
        <v>35108.82158520649</v>
      </c>
      <c r="I11">
        <v>34830.751981356458</v>
      </c>
      <c r="J11">
        <v>34731.777570866441</v>
      </c>
      <c r="K11">
        <v>34537.454392511361</v>
      </c>
      <c r="L11">
        <v>34282.200128209923</v>
      </c>
      <c r="M11">
        <v>33571.692025116557</v>
      </c>
      <c r="N11">
        <v>32997.045670783547</v>
      </c>
      <c r="O11">
        <v>32204.664367522433</v>
      </c>
      <c r="P11">
        <v>31513.901354732123</v>
      </c>
      <c r="Q11">
        <v>30837.052273318433</v>
      </c>
      <c r="R11">
        <v>30565.175229272641</v>
      </c>
      <c r="S11">
        <v>30228.225751021371</v>
      </c>
      <c r="T11">
        <v>29911.447641864997</v>
      </c>
      <c r="U11">
        <v>29590.703248983315</v>
      </c>
      <c r="V11">
        <v>29264.126021015545</v>
      </c>
      <c r="W11">
        <v>29194.912383467457</v>
      </c>
      <c r="X11">
        <v>29127.466551155907</v>
      </c>
      <c r="Y11">
        <v>29059.40400567152</v>
      </c>
      <c r="Z11">
        <v>28992.990060710603</v>
      </c>
      <c r="AA11">
        <v>28922.151582460068</v>
      </c>
      <c r="AB11">
        <v>28898.098962582284</v>
      </c>
      <c r="AC11">
        <v>28874.056405270101</v>
      </c>
      <c r="AD11">
        <v>28851.082166824734</v>
      </c>
      <c r="AE11">
        <v>28808.878101009668</v>
      </c>
      <c r="AF11">
        <v>28760.504854423147</v>
      </c>
    </row>
    <row r="12" spans="2:32" x14ac:dyDescent="0.25">
      <c r="C12" t="s">
        <v>227</v>
      </c>
      <c r="D12">
        <v>40789.425405109279</v>
      </c>
      <c r="E12">
        <v>40882.704188352705</v>
      </c>
      <c r="F12">
        <v>41621.505595614311</v>
      </c>
      <c r="G12">
        <v>40953.362757337403</v>
      </c>
      <c r="H12">
        <v>39537.801739230199</v>
      </c>
      <c r="I12">
        <v>39335.29062956119</v>
      </c>
      <c r="J12">
        <v>38082.315709108516</v>
      </c>
      <c r="K12">
        <v>37777.683854431096</v>
      </c>
      <c r="L12">
        <v>36409.830393492608</v>
      </c>
      <c r="M12">
        <v>36040.824271413003</v>
      </c>
      <c r="N12">
        <v>35518.382323747013</v>
      </c>
      <c r="O12">
        <v>34945.772183120207</v>
      </c>
      <c r="P12">
        <v>34281.575759939224</v>
      </c>
      <c r="Q12">
        <v>33615.013489676545</v>
      </c>
      <c r="R12">
        <v>32846.774133908984</v>
      </c>
      <c r="S12">
        <v>32069.243462687784</v>
      </c>
      <c r="T12">
        <v>31606.136734903423</v>
      </c>
      <c r="U12">
        <v>31261.552385404277</v>
      </c>
      <c r="V12">
        <v>30786.084176947239</v>
      </c>
      <c r="W12">
        <v>30348.998390698081</v>
      </c>
      <c r="X12">
        <v>29931.23888373081</v>
      </c>
      <c r="Y12">
        <v>29582.732239869827</v>
      </c>
      <c r="Z12">
        <v>29153.968111475522</v>
      </c>
      <c r="AA12">
        <v>28823.172939797358</v>
      </c>
      <c r="AB12">
        <v>28476.59699645525</v>
      </c>
      <c r="AC12">
        <v>28093.170584495754</v>
      </c>
      <c r="AD12">
        <v>27822.626900351581</v>
      </c>
      <c r="AE12">
        <v>27434.352926195697</v>
      </c>
      <c r="AF12">
        <v>27133.267016177873</v>
      </c>
    </row>
    <row r="13" spans="2:32" x14ac:dyDescent="0.25">
      <c r="C13" t="s">
        <v>228</v>
      </c>
      <c r="D13">
        <v>-5437.9107472961678</v>
      </c>
      <c r="E13">
        <v>-6179.4212536392924</v>
      </c>
      <c r="F13">
        <v>-6339.3976080867915</v>
      </c>
      <c r="G13">
        <v>-7371.4246693807936</v>
      </c>
      <c r="H13">
        <v>-8802.7303825334893</v>
      </c>
      <c r="I13">
        <v>-10491.065486769627</v>
      </c>
      <c r="J13">
        <v>-12440.870033729914</v>
      </c>
      <c r="K13">
        <v>-14012.390599052927</v>
      </c>
      <c r="L13">
        <v>-14973.205139983784</v>
      </c>
      <c r="M13">
        <v>-15480.033944216073</v>
      </c>
      <c r="N13">
        <v>-15859.675105507247</v>
      </c>
      <c r="O13">
        <v>-16293.3788624348</v>
      </c>
      <c r="P13">
        <v>-16890.195223793358</v>
      </c>
      <c r="Q13">
        <v>-17427.498944018171</v>
      </c>
      <c r="R13">
        <v>-18090.715951316168</v>
      </c>
      <c r="S13">
        <v>-19988.818966955296</v>
      </c>
      <c r="T13">
        <v>-20955.700835231644</v>
      </c>
      <c r="U13">
        <v>-21904.664943006108</v>
      </c>
      <c r="V13">
        <v>-22918.684325565708</v>
      </c>
      <c r="W13">
        <v>-23885.217919405939</v>
      </c>
      <c r="X13">
        <v>-24782.283806994972</v>
      </c>
      <c r="Y13">
        <v>-25239.988570975675</v>
      </c>
      <c r="Z13">
        <v>-25121.96250159686</v>
      </c>
      <c r="AA13">
        <v>-24681.745796508258</v>
      </c>
      <c r="AB13">
        <v>-23466.165780053969</v>
      </c>
      <c r="AC13">
        <v>-22201.130813907454</v>
      </c>
      <c r="AD13">
        <v>-21426.455682908374</v>
      </c>
      <c r="AE13">
        <v>-21561.628492574142</v>
      </c>
      <c r="AF13">
        <v>-21752.980326493591</v>
      </c>
    </row>
    <row r="14" spans="2:32" x14ac:dyDescent="0.25">
      <c r="C14" t="s">
        <v>229</v>
      </c>
      <c r="D14">
        <v>72585.576489660161</v>
      </c>
      <c r="E14">
        <v>71228.073705808507</v>
      </c>
      <c r="F14">
        <v>71151.998648335662</v>
      </c>
      <c r="G14">
        <v>69051.132384195633</v>
      </c>
      <c r="H14">
        <v>65843.892941903207</v>
      </c>
      <c r="I14">
        <v>63674.977124148019</v>
      </c>
      <c r="J14">
        <v>60373.223246245041</v>
      </c>
      <c r="K14">
        <v>58302.747647889526</v>
      </c>
      <c r="L14">
        <v>55718.825381718751</v>
      </c>
      <c r="M14">
        <v>54132.482352313484</v>
      </c>
      <c r="N14">
        <v>52655.752889023315</v>
      </c>
      <c r="O14">
        <v>50857.057688207839</v>
      </c>
      <c r="P14">
        <v>48905.281890877988</v>
      </c>
      <c r="Q14">
        <v>47024.566818976804</v>
      </c>
      <c r="R14">
        <v>45321.233411865462</v>
      </c>
      <c r="S14">
        <v>42308.650246753859</v>
      </c>
      <c r="T14">
        <v>40561.883541536779</v>
      </c>
      <c r="U14">
        <v>38947.590691381483</v>
      </c>
      <c r="V14">
        <v>37131.525872397076</v>
      </c>
      <c r="W14">
        <v>35658.692854759604</v>
      </c>
      <c r="X14">
        <v>34276.421627891745</v>
      </c>
      <c r="Y14">
        <v>33402.147674565669</v>
      </c>
      <c r="Z14">
        <v>33024.995670589269</v>
      </c>
      <c r="AA14">
        <v>33063.578725749168</v>
      </c>
      <c r="AB14">
        <v>33908.530178983565</v>
      </c>
      <c r="AC14">
        <v>34766.096175858402</v>
      </c>
      <c r="AD14">
        <v>35247.25338426794</v>
      </c>
      <c r="AE14">
        <v>34681.602534631224</v>
      </c>
      <c r="AF14">
        <v>34140.791544107429</v>
      </c>
    </row>
    <row r="15" spans="2:32" x14ac:dyDescent="0.25">
      <c r="C15" t="s">
        <v>230</v>
      </c>
      <c r="D15">
        <v>35351.51465781311</v>
      </c>
      <c r="E15">
        <v>34703.28293471341</v>
      </c>
      <c r="F15">
        <v>35282.107987527517</v>
      </c>
      <c r="G15">
        <v>33581.938087956609</v>
      </c>
      <c r="H15">
        <v>30735.07135669671</v>
      </c>
      <c r="I15">
        <v>28844.225142791562</v>
      </c>
      <c r="J15">
        <v>25641.4456753786</v>
      </c>
      <c r="K15">
        <v>23765.293255378168</v>
      </c>
      <c r="L15">
        <v>21436.625253508824</v>
      </c>
      <c r="M15">
        <v>20560.79032719693</v>
      </c>
      <c r="N15">
        <v>19658.707218239768</v>
      </c>
      <c r="O15">
        <v>18652.393320685405</v>
      </c>
      <c r="P15">
        <v>17391.380536145865</v>
      </c>
      <c r="Q15">
        <v>16187.514545658374</v>
      </c>
      <c r="R15">
        <v>14756.058182592817</v>
      </c>
      <c r="S15">
        <v>12080.424495732488</v>
      </c>
      <c r="T15">
        <v>10650.435899671778</v>
      </c>
      <c r="U15">
        <v>9356.8874423981688</v>
      </c>
      <c r="V15">
        <v>7867.3998513815313</v>
      </c>
      <c r="W15">
        <v>6463.7804712921425</v>
      </c>
      <c r="X15">
        <v>5148.9550767358378</v>
      </c>
      <c r="Y15">
        <v>4342.7436688941525</v>
      </c>
      <c r="Z15">
        <v>4032.0056098786627</v>
      </c>
      <c r="AA15">
        <v>4141.4271432891001</v>
      </c>
      <c r="AB15">
        <v>5010.4312164012808</v>
      </c>
      <c r="AC15">
        <v>5892.0397705883006</v>
      </c>
      <c r="AD15">
        <v>6396.1712174432068</v>
      </c>
      <c r="AE15">
        <v>5872.7244336215554</v>
      </c>
      <c r="AF15">
        <v>5380.2866896842825</v>
      </c>
    </row>
    <row r="17" spans="2:32" x14ac:dyDescent="0.25">
      <c r="B17" s="7" t="s">
        <v>336</v>
      </c>
    </row>
    <row r="18" spans="2:32" x14ac:dyDescent="0.25">
      <c r="C18" t="s">
        <v>226</v>
      </c>
      <c r="D18">
        <v>37234.061831847044</v>
      </c>
      <c r="E18">
        <v>36524.790771095089</v>
      </c>
      <c r="F18">
        <v>35869.890660808138</v>
      </c>
      <c r="G18">
        <v>35469.194296239024</v>
      </c>
      <c r="H18">
        <v>35108.82158520649</v>
      </c>
      <c r="I18">
        <v>34830.751981356458</v>
      </c>
      <c r="J18">
        <v>34731.777570866441</v>
      </c>
      <c r="K18">
        <v>34537.454392511361</v>
      </c>
      <c r="L18">
        <v>34282.200128209923</v>
      </c>
      <c r="M18">
        <v>33571.692025116557</v>
      </c>
      <c r="N18">
        <v>32997.045670783547</v>
      </c>
      <c r="O18">
        <v>32204.664367522433</v>
      </c>
      <c r="P18">
        <v>31513.901354732123</v>
      </c>
      <c r="Q18">
        <v>30837.052273318433</v>
      </c>
      <c r="R18">
        <v>30565.175229272641</v>
      </c>
      <c r="S18">
        <v>30228.225751021371</v>
      </c>
      <c r="T18">
        <v>29911.447641864997</v>
      </c>
      <c r="U18">
        <v>29590.703248983315</v>
      </c>
      <c r="V18">
        <v>29264.126021015545</v>
      </c>
      <c r="W18">
        <v>29194.912383467457</v>
      </c>
      <c r="X18">
        <v>29127.466551155907</v>
      </c>
      <c r="Y18">
        <v>29059.40400567152</v>
      </c>
      <c r="Z18">
        <v>28992.990060710603</v>
      </c>
      <c r="AA18">
        <v>28922.151582460068</v>
      </c>
      <c r="AB18">
        <v>28898.098962582284</v>
      </c>
      <c r="AC18">
        <v>28874.056405270101</v>
      </c>
      <c r="AD18">
        <v>28851.082166824734</v>
      </c>
      <c r="AE18">
        <v>28808.878101009668</v>
      </c>
      <c r="AF18">
        <v>28760.504854423147</v>
      </c>
    </row>
    <row r="19" spans="2:32" x14ac:dyDescent="0.25">
      <c r="C19" t="s">
        <v>227</v>
      </c>
      <c r="D19">
        <v>40789.425405109279</v>
      </c>
      <c r="E19">
        <v>40882.704188352705</v>
      </c>
      <c r="F19">
        <v>41621.505595614311</v>
      </c>
      <c r="G19">
        <v>40953.362757337403</v>
      </c>
      <c r="H19">
        <v>39537.801739230199</v>
      </c>
      <c r="I19">
        <v>39335.29062956119</v>
      </c>
      <c r="J19">
        <v>38082.315709108516</v>
      </c>
      <c r="K19">
        <v>37777.683854431096</v>
      </c>
      <c r="L19">
        <v>36409.830393492608</v>
      </c>
      <c r="M19">
        <v>35103.104511026409</v>
      </c>
      <c r="N19">
        <v>33647.669281236304</v>
      </c>
      <c r="O19">
        <v>32573.19203637795</v>
      </c>
      <c r="P19">
        <v>31664.424577898426</v>
      </c>
      <c r="Q19">
        <v>30781.725058426604</v>
      </c>
      <c r="R19">
        <v>30179.808742964404</v>
      </c>
      <c r="S19">
        <v>29577.892427502204</v>
      </c>
      <c r="T19">
        <v>28975.976112040003</v>
      </c>
      <c r="U19">
        <v>28374.059796577803</v>
      </c>
      <c r="V19">
        <v>27772.143481115603</v>
      </c>
      <c r="W19">
        <v>27170.227165653403</v>
      </c>
      <c r="X19">
        <v>26568.310850191203</v>
      </c>
      <c r="Y19">
        <v>25966.394534729003</v>
      </c>
      <c r="Z19">
        <v>25364.478219266803</v>
      </c>
      <c r="AA19">
        <v>24762.561903804602</v>
      </c>
      <c r="AB19">
        <v>24160.645588342402</v>
      </c>
      <c r="AC19">
        <v>23558.729272880202</v>
      </c>
      <c r="AD19">
        <v>22956.812957418002</v>
      </c>
      <c r="AE19">
        <v>22354.896641955802</v>
      </c>
      <c r="AF19">
        <v>21752.980326493591</v>
      </c>
    </row>
    <row r="20" spans="2:32" x14ac:dyDescent="0.25">
      <c r="C20" t="s">
        <v>228</v>
      </c>
      <c r="D20">
        <v>-5437.9107472961678</v>
      </c>
      <c r="E20">
        <v>-6179.4212536392924</v>
      </c>
      <c r="F20">
        <v>-6339.3976080867915</v>
      </c>
      <c r="G20">
        <v>-7371.4246693807936</v>
      </c>
      <c r="H20">
        <v>-8802.7303825334893</v>
      </c>
      <c r="I20">
        <v>-10491.065486769627</v>
      </c>
      <c r="J20">
        <v>-12440.870033729914</v>
      </c>
      <c r="K20">
        <v>-14012.390599052927</v>
      </c>
      <c r="L20">
        <v>-14973.205139983784</v>
      </c>
      <c r="M20">
        <v>-15480.033944216073</v>
      </c>
      <c r="N20">
        <v>-15859.675105507247</v>
      </c>
      <c r="O20">
        <v>-16293.3788624348</v>
      </c>
      <c r="P20">
        <v>-16890.195223793358</v>
      </c>
      <c r="Q20">
        <v>-17427.498944018171</v>
      </c>
      <c r="R20">
        <v>-18090.715951316168</v>
      </c>
      <c r="S20">
        <v>-19988.818966955296</v>
      </c>
      <c r="T20">
        <v>-20955.700835231644</v>
      </c>
      <c r="U20">
        <v>-21904.664943006108</v>
      </c>
      <c r="V20">
        <v>-22918.684325565708</v>
      </c>
      <c r="W20">
        <v>-23885.217919405939</v>
      </c>
      <c r="X20">
        <v>-24782.283806994972</v>
      </c>
      <c r="Y20">
        <v>-25239.988570975675</v>
      </c>
      <c r="Z20">
        <v>-25121.96250159686</v>
      </c>
      <c r="AA20">
        <v>-24681.745796508258</v>
      </c>
      <c r="AB20">
        <v>-23466.165780053969</v>
      </c>
      <c r="AC20">
        <v>-22201.130813907454</v>
      </c>
      <c r="AD20">
        <v>-21426.455682908374</v>
      </c>
      <c r="AE20">
        <v>-21561.628492574142</v>
      </c>
      <c r="AF20">
        <v>-21752.980326493591</v>
      </c>
    </row>
    <row r="21" spans="2:32" x14ac:dyDescent="0.25">
      <c r="C21" t="s">
        <v>229</v>
      </c>
      <c r="D21">
        <v>72585.576489660161</v>
      </c>
      <c r="E21">
        <v>71228.073705808507</v>
      </c>
      <c r="F21">
        <v>71151.998648335662</v>
      </c>
      <c r="G21">
        <v>69051.132384195633</v>
      </c>
      <c r="H21">
        <v>65843.892941903207</v>
      </c>
      <c r="I21">
        <v>63674.977124148019</v>
      </c>
      <c r="J21">
        <v>60373.223246245041</v>
      </c>
      <c r="K21">
        <v>58302.747647889526</v>
      </c>
      <c r="L21">
        <v>55718.825381718751</v>
      </c>
      <c r="M21">
        <v>53194.76259192689</v>
      </c>
      <c r="N21">
        <v>50785.039846512605</v>
      </c>
      <c r="O21">
        <v>48484.477541465581</v>
      </c>
      <c r="P21">
        <v>46288.13070883719</v>
      </c>
      <c r="Q21">
        <v>44191.278387726867</v>
      </c>
      <c r="R21">
        <v>42654.268020920877</v>
      </c>
      <c r="S21">
        <v>39817.299211568279</v>
      </c>
      <c r="T21">
        <v>37931.72291867336</v>
      </c>
      <c r="U21">
        <v>36060.098102555014</v>
      </c>
      <c r="V21">
        <v>34117.585176565444</v>
      </c>
      <c r="W21">
        <v>32479.921629714921</v>
      </c>
      <c r="X21">
        <v>30913.493594352134</v>
      </c>
      <c r="Y21">
        <v>29785.809969424849</v>
      </c>
      <c r="Z21">
        <v>29235.505778380542</v>
      </c>
      <c r="AA21">
        <v>29002.967689756413</v>
      </c>
      <c r="AB21">
        <v>29592.578770870721</v>
      </c>
      <c r="AC21">
        <v>30231.654864242853</v>
      </c>
      <c r="AD21">
        <v>30381.439441334362</v>
      </c>
      <c r="AE21">
        <v>29602.146250391328</v>
      </c>
      <c r="AF21">
        <v>28760.504854423147</v>
      </c>
    </row>
    <row r="22" spans="2:32" x14ac:dyDescent="0.25">
      <c r="C22" t="s">
        <v>230</v>
      </c>
      <c r="D22">
        <v>35351.51465781311</v>
      </c>
      <c r="E22">
        <v>34703.28293471341</v>
      </c>
      <c r="F22">
        <v>35282.107987527517</v>
      </c>
      <c r="G22">
        <v>33581.938087956609</v>
      </c>
      <c r="H22">
        <v>30735.07135669671</v>
      </c>
      <c r="I22">
        <v>28844.225142791562</v>
      </c>
      <c r="J22">
        <v>25641.4456753786</v>
      </c>
      <c r="K22">
        <v>23765.293255378168</v>
      </c>
      <c r="L22">
        <v>21436.625253508824</v>
      </c>
      <c r="M22">
        <v>19623.070566810336</v>
      </c>
      <c r="N22">
        <v>17787.994175729058</v>
      </c>
      <c r="O22">
        <v>16279.81317394315</v>
      </c>
      <c r="P22">
        <v>14774.229354105068</v>
      </c>
      <c r="Q22">
        <v>13354.226114408433</v>
      </c>
      <c r="R22">
        <v>12089.092791648236</v>
      </c>
      <c r="S22">
        <v>9589.0734605469079</v>
      </c>
      <c r="T22">
        <v>8020.2752768083592</v>
      </c>
      <c r="U22">
        <v>6469.3948535716954</v>
      </c>
      <c r="V22">
        <v>4853.4591555498955</v>
      </c>
      <c r="W22">
        <v>3285.009246247464</v>
      </c>
      <c r="X22">
        <v>1786.0270431962308</v>
      </c>
      <c r="Y22">
        <v>726.40596375332825</v>
      </c>
      <c r="Z22">
        <v>242.51571766994311</v>
      </c>
      <c r="AA22">
        <v>80.816107296344853</v>
      </c>
      <c r="AB22">
        <v>694.47980828843356</v>
      </c>
      <c r="AC22">
        <v>1357.5984589727486</v>
      </c>
      <c r="AD22">
        <v>1530.357274509628</v>
      </c>
      <c r="AE22">
        <v>793.2681493816599</v>
      </c>
      <c r="AF22">
        <v>0</v>
      </c>
    </row>
    <row r="24" spans="2:32" x14ac:dyDescent="0.25">
      <c r="B24" s="7" t="s">
        <v>337</v>
      </c>
    </row>
    <row r="25" spans="2:32" x14ac:dyDescent="0.25">
      <c r="C25" t="s">
        <v>226</v>
      </c>
      <c r="D25">
        <v>37234.061831847044</v>
      </c>
      <c r="E25">
        <v>36524.790771095089</v>
      </c>
      <c r="F25">
        <v>35869.890660808138</v>
      </c>
      <c r="G25">
        <v>35469.194296239024</v>
      </c>
      <c r="H25">
        <v>35108.82158520649</v>
      </c>
      <c r="I25">
        <v>34830.751981356458</v>
      </c>
      <c r="J25">
        <v>34731.777570866441</v>
      </c>
      <c r="K25">
        <v>34537.454392511361</v>
      </c>
      <c r="L25">
        <v>34282.200128209923</v>
      </c>
      <c r="M25">
        <v>33571.692025116557</v>
      </c>
      <c r="N25">
        <v>32997.045670783547</v>
      </c>
      <c r="O25">
        <v>32204.664367522433</v>
      </c>
      <c r="P25">
        <v>31513.901354732123</v>
      </c>
      <c r="Q25">
        <v>30837.052273318433</v>
      </c>
      <c r="R25">
        <v>30565.175229272641</v>
      </c>
      <c r="S25">
        <v>30228.225751021371</v>
      </c>
      <c r="T25">
        <v>29911.447641864997</v>
      </c>
      <c r="U25">
        <v>29590.703248983315</v>
      </c>
      <c r="V25">
        <v>29264.126021015545</v>
      </c>
      <c r="W25">
        <v>29194.912383467457</v>
      </c>
      <c r="X25">
        <v>29127.466551155907</v>
      </c>
      <c r="Y25">
        <v>29059.40400567152</v>
      </c>
      <c r="Z25">
        <v>28992.990060710603</v>
      </c>
      <c r="AA25">
        <v>28922.151582460068</v>
      </c>
      <c r="AB25">
        <v>28898.098962582284</v>
      </c>
      <c r="AC25">
        <v>28874.056405270101</v>
      </c>
      <c r="AD25">
        <v>28851.082166824734</v>
      </c>
      <c r="AE25">
        <v>28808.878101009668</v>
      </c>
      <c r="AF25">
        <v>28760.504854423147</v>
      </c>
    </row>
    <row r="26" spans="2:32" x14ac:dyDescent="0.25">
      <c r="C26" t="s">
        <v>227</v>
      </c>
      <c r="D26">
        <v>40789.425405109279</v>
      </c>
      <c r="E26">
        <v>40882.704188352705</v>
      </c>
      <c r="F26">
        <v>41621.505595614311</v>
      </c>
      <c r="G26">
        <v>40953.362757337403</v>
      </c>
      <c r="H26">
        <v>39537.801739230199</v>
      </c>
      <c r="I26">
        <v>39335.29062956119</v>
      </c>
      <c r="J26">
        <v>38082.315709108516</v>
      </c>
      <c r="K26">
        <v>37777.683854431096</v>
      </c>
      <c r="L26">
        <v>36409.830393492608</v>
      </c>
      <c r="M26">
        <v>34261.750247762451</v>
      </c>
      <c r="N26">
        <v>32053.891900335395</v>
      </c>
      <c r="O26">
        <v>30308.824707601118</v>
      </c>
      <c r="P26">
        <v>28804.709424903587</v>
      </c>
      <c r="Q26">
        <v>27395.785926969209</v>
      </c>
      <c r="R26">
        <v>26793.869611507009</v>
      </c>
      <c r="S26">
        <v>26191.953296044809</v>
      </c>
      <c r="T26">
        <v>25590.036980582609</v>
      </c>
      <c r="U26">
        <v>24988.120665120408</v>
      </c>
      <c r="V26">
        <v>24386.204349658208</v>
      </c>
      <c r="W26">
        <v>23784.288034196008</v>
      </c>
      <c r="X26">
        <v>23182.371718733808</v>
      </c>
      <c r="Y26">
        <v>22580.455403271608</v>
      </c>
      <c r="Z26">
        <v>21978.539087809408</v>
      </c>
      <c r="AA26">
        <v>21376.622772347208</v>
      </c>
      <c r="AB26">
        <v>20774.706456885007</v>
      </c>
      <c r="AC26">
        <v>20172.790141422807</v>
      </c>
      <c r="AD26">
        <v>19570.873825960607</v>
      </c>
      <c r="AE26">
        <v>18968.957510498407</v>
      </c>
      <c r="AF26">
        <v>18367.041195036196</v>
      </c>
    </row>
    <row r="27" spans="2:32" x14ac:dyDescent="0.25">
      <c r="C27" t="s">
        <v>228</v>
      </c>
      <c r="D27">
        <v>-5437.9107472961678</v>
      </c>
      <c r="E27">
        <v>-6179.4212536392924</v>
      </c>
      <c r="F27">
        <v>-6339.3976080867915</v>
      </c>
      <c r="G27">
        <v>-7371.4246693807936</v>
      </c>
      <c r="H27">
        <v>-8802.7303825334893</v>
      </c>
      <c r="I27">
        <v>-10491.065486769627</v>
      </c>
      <c r="J27">
        <v>-12440.870033729914</v>
      </c>
      <c r="K27">
        <v>-14012.390599052927</v>
      </c>
      <c r="L27">
        <v>-14973.205139983784</v>
      </c>
      <c r="M27">
        <v>-15480.033944216073</v>
      </c>
      <c r="N27">
        <v>-15859.675105507247</v>
      </c>
      <c r="O27">
        <v>-16293.3788624348</v>
      </c>
      <c r="P27">
        <v>-16890.195223793358</v>
      </c>
      <c r="Q27">
        <v>-17427.498944018171</v>
      </c>
      <c r="R27">
        <v>-18090.715951316168</v>
      </c>
      <c r="S27">
        <v>-19988.818966955296</v>
      </c>
      <c r="T27">
        <v>-20955.700835231644</v>
      </c>
      <c r="U27">
        <v>-21904.664943006108</v>
      </c>
      <c r="V27">
        <v>-22918.684325565708</v>
      </c>
      <c r="W27">
        <v>-23885.217919405939</v>
      </c>
      <c r="X27">
        <v>-24782.283806994972</v>
      </c>
      <c r="Y27">
        <v>-25239.988570975675</v>
      </c>
      <c r="Z27">
        <v>-25121.96250159686</v>
      </c>
      <c r="AA27">
        <v>-24681.745796508258</v>
      </c>
      <c r="AB27">
        <v>-23466.165780053969</v>
      </c>
      <c r="AC27">
        <v>-22201.130813907454</v>
      </c>
      <c r="AD27">
        <v>-21426.455682908374</v>
      </c>
      <c r="AE27">
        <v>-21561.628492574142</v>
      </c>
      <c r="AF27">
        <v>-21752.980326493591</v>
      </c>
    </row>
    <row r="28" spans="2:32" x14ac:dyDescent="0.25">
      <c r="C28" t="s">
        <v>229</v>
      </c>
      <c r="D28">
        <v>72585.576489660161</v>
      </c>
      <c r="E28">
        <v>71228.073705808507</v>
      </c>
      <c r="F28">
        <v>71151.998648335662</v>
      </c>
      <c r="G28">
        <v>69051.132384195633</v>
      </c>
      <c r="H28">
        <v>65843.892941903207</v>
      </c>
      <c r="I28">
        <v>63674.977124148019</v>
      </c>
      <c r="J28">
        <v>60373.223246245041</v>
      </c>
      <c r="K28">
        <v>58302.747647889526</v>
      </c>
      <c r="L28">
        <v>55718.825381718751</v>
      </c>
      <c r="M28">
        <v>52353.408328662939</v>
      </c>
      <c r="N28">
        <v>49191.262465611697</v>
      </c>
      <c r="O28">
        <v>46220.110212688749</v>
      </c>
      <c r="P28">
        <v>43428.415555842352</v>
      </c>
      <c r="Q28">
        <v>40805.339256269472</v>
      </c>
      <c r="R28">
        <v>39268.328889463482</v>
      </c>
      <c r="S28">
        <v>36431.360080110884</v>
      </c>
      <c r="T28">
        <v>34545.783787215958</v>
      </c>
      <c r="U28">
        <v>32674.158971097611</v>
      </c>
      <c r="V28">
        <v>30731.646045108042</v>
      </c>
      <c r="W28">
        <v>29093.982498257526</v>
      </c>
      <c r="X28">
        <v>27527.554462894746</v>
      </c>
      <c r="Y28">
        <v>26399.870837967454</v>
      </c>
      <c r="Z28">
        <v>25849.566646923155</v>
      </c>
      <c r="AA28">
        <v>25617.028558299018</v>
      </c>
      <c r="AB28">
        <v>26206.639639413319</v>
      </c>
      <c r="AC28">
        <v>26845.715732785451</v>
      </c>
      <c r="AD28">
        <v>26995.500309876967</v>
      </c>
      <c r="AE28">
        <v>26216.207118933933</v>
      </c>
      <c r="AF28">
        <v>25374.565722965752</v>
      </c>
    </row>
    <row r="29" spans="2:32" x14ac:dyDescent="0.25">
      <c r="C29" t="s">
        <v>230</v>
      </c>
      <c r="D29">
        <v>35351.51465781311</v>
      </c>
      <c r="E29">
        <v>34703.28293471341</v>
      </c>
      <c r="F29">
        <v>35282.107987527517</v>
      </c>
      <c r="G29">
        <v>33581.938087956609</v>
      </c>
      <c r="H29">
        <v>30735.07135669671</v>
      </c>
      <c r="I29">
        <v>28844.225142791562</v>
      </c>
      <c r="J29">
        <v>25641.4456753786</v>
      </c>
      <c r="K29">
        <v>23765.293255378168</v>
      </c>
      <c r="L29">
        <v>21436.625253508824</v>
      </c>
      <c r="M29">
        <v>18781.716303546378</v>
      </c>
      <c r="N29">
        <v>16194.216794828148</v>
      </c>
      <c r="O29">
        <v>14015.445845166318</v>
      </c>
      <c r="P29">
        <v>11914.514201110229</v>
      </c>
      <c r="Q29">
        <v>9968.2869829510382</v>
      </c>
      <c r="R29">
        <v>8703.153660190841</v>
      </c>
      <c r="S29">
        <v>6203.1343290895129</v>
      </c>
      <c r="T29">
        <v>4634.3361453509642</v>
      </c>
      <c r="U29">
        <v>3083.4557221143004</v>
      </c>
      <c r="V29">
        <v>1467.5200240925005</v>
      </c>
      <c r="W29">
        <v>-100.92988520993094</v>
      </c>
      <c r="X29">
        <v>-1599.9120882611642</v>
      </c>
      <c r="Y29">
        <v>-2659.5331677040667</v>
      </c>
      <c r="Z29">
        <v>-3143.4234137874519</v>
      </c>
      <c r="AA29">
        <v>-3305.1230241610501</v>
      </c>
      <c r="AB29">
        <v>-2691.4593231689614</v>
      </c>
      <c r="AC29">
        <v>-2028.3406724846463</v>
      </c>
      <c r="AD29">
        <v>-1855.5818569477669</v>
      </c>
      <c r="AE29">
        <v>-2592.6709820757351</v>
      </c>
      <c r="AF29">
        <v>-3385.939131457395</v>
      </c>
    </row>
    <row r="31" spans="2:32" x14ac:dyDescent="0.25">
      <c r="B31" s="7" t="s">
        <v>338</v>
      </c>
    </row>
    <row r="32" spans="2:32" x14ac:dyDescent="0.25">
      <c r="C32" t="s">
        <v>226</v>
      </c>
      <c r="D32">
        <v>37234.061831847044</v>
      </c>
      <c r="E32">
        <v>36524.790771095089</v>
      </c>
      <c r="F32">
        <v>35869.890660808138</v>
      </c>
      <c r="G32">
        <v>35469.194296239024</v>
      </c>
      <c r="H32">
        <v>35108.82158520649</v>
      </c>
      <c r="I32">
        <v>34830.751981356458</v>
      </c>
      <c r="J32">
        <v>34731.777570866441</v>
      </c>
      <c r="K32">
        <v>34537.454392511361</v>
      </c>
      <c r="L32">
        <v>34282.200128209923</v>
      </c>
      <c r="M32">
        <v>33571.692025116557</v>
      </c>
      <c r="N32">
        <v>32997.045670783547</v>
      </c>
      <c r="O32">
        <v>32204.664367522433</v>
      </c>
      <c r="P32">
        <v>31513.901354732123</v>
      </c>
      <c r="Q32">
        <v>30837.052273318433</v>
      </c>
      <c r="R32">
        <v>30565.175229272641</v>
      </c>
      <c r="S32">
        <v>30228.225751021371</v>
      </c>
      <c r="T32">
        <v>29911.447641864997</v>
      </c>
      <c r="U32">
        <v>29590.703248983315</v>
      </c>
      <c r="V32">
        <v>29264.126021015545</v>
      </c>
      <c r="W32">
        <v>29194.912383467457</v>
      </c>
      <c r="X32">
        <v>29127.466551155907</v>
      </c>
      <c r="Y32">
        <v>29059.40400567152</v>
      </c>
      <c r="Z32">
        <v>28992.990060710603</v>
      </c>
      <c r="AA32">
        <v>28922.151582460068</v>
      </c>
      <c r="AB32">
        <v>28898.098962582284</v>
      </c>
      <c r="AC32">
        <v>28874.056405270101</v>
      </c>
      <c r="AD32">
        <v>28851.082166824734</v>
      </c>
      <c r="AE32">
        <v>28808.878101009668</v>
      </c>
      <c r="AF32">
        <v>28760.504854423147</v>
      </c>
    </row>
    <row r="33" spans="3:32" x14ac:dyDescent="0.25">
      <c r="C33" t="s">
        <v>227</v>
      </c>
      <c r="D33">
        <v>40789.425405109279</v>
      </c>
      <c r="E33">
        <v>40882.704188352705</v>
      </c>
      <c r="F33">
        <v>41621.505595614311</v>
      </c>
      <c r="G33">
        <v>40953.362757337403</v>
      </c>
      <c r="H33">
        <v>39537.801739230199</v>
      </c>
      <c r="I33">
        <v>39335.29062956119</v>
      </c>
      <c r="J33">
        <v>38082.315709108516</v>
      </c>
      <c r="K33">
        <v>37777.683854431096</v>
      </c>
      <c r="L33">
        <v>36409.830393492608</v>
      </c>
      <c r="M33">
        <v>34261.750247762451</v>
      </c>
      <c r="N33">
        <v>32053.891900335395</v>
      </c>
      <c r="O33">
        <v>30308.824707601118</v>
      </c>
      <c r="P33">
        <v>28804.709424903587</v>
      </c>
      <c r="Q33">
        <v>27395.785926969209</v>
      </c>
      <c r="R33">
        <v>27019.5988869375</v>
      </c>
      <c r="S33">
        <v>26643.41184690579</v>
      </c>
      <c r="T33">
        <v>26267.224806874081</v>
      </c>
      <c r="U33">
        <v>25891.037766842372</v>
      </c>
      <c r="V33">
        <v>25514.850726810662</v>
      </c>
      <c r="W33">
        <v>25138.663686778953</v>
      </c>
      <c r="X33">
        <v>24762.476646747244</v>
      </c>
      <c r="Y33">
        <v>24386.289606715534</v>
      </c>
      <c r="Z33">
        <v>24010.102566683825</v>
      </c>
      <c r="AA33">
        <v>23633.915526652116</v>
      </c>
      <c r="AB33">
        <v>23257.728486620406</v>
      </c>
      <c r="AC33">
        <v>22881.541446588697</v>
      </c>
      <c r="AD33">
        <v>22505.354406556988</v>
      </c>
      <c r="AE33">
        <v>22129.167366525278</v>
      </c>
      <c r="AF33">
        <v>21752.980326493591</v>
      </c>
    </row>
    <row r="34" spans="3:32" x14ac:dyDescent="0.25">
      <c r="C34" t="s">
        <v>228</v>
      </c>
      <c r="D34">
        <v>-5437.9107472961678</v>
      </c>
      <c r="E34">
        <v>-6179.4212536392924</v>
      </c>
      <c r="F34">
        <v>-6339.3976080867915</v>
      </c>
      <c r="G34">
        <v>-7371.4246693807936</v>
      </c>
      <c r="H34">
        <v>-8802.7303825334893</v>
      </c>
      <c r="I34">
        <v>-10491.065486769627</v>
      </c>
      <c r="J34">
        <v>-12440.870033729914</v>
      </c>
      <c r="K34">
        <v>-14012.390599052927</v>
      </c>
      <c r="L34">
        <v>-14973.205139983784</v>
      </c>
      <c r="M34">
        <v>-15480.033944216073</v>
      </c>
      <c r="N34">
        <v>-15859.675105507247</v>
      </c>
      <c r="O34">
        <v>-16293.3788624348</v>
      </c>
      <c r="P34">
        <v>-16890.195223793358</v>
      </c>
      <c r="Q34">
        <v>-17427.498944018171</v>
      </c>
      <c r="R34">
        <v>-18090.715951316168</v>
      </c>
      <c r="S34">
        <v>-19988.818966955296</v>
      </c>
      <c r="T34">
        <v>-20955.700835231644</v>
      </c>
      <c r="U34">
        <v>-21904.664943006108</v>
      </c>
      <c r="V34">
        <v>-22918.684325565708</v>
      </c>
      <c r="W34">
        <v>-23885.217919405939</v>
      </c>
      <c r="X34">
        <v>-24782.283806994972</v>
      </c>
      <c r="Y34">
        <v>-25239.988570975675</v>
      </c>
      <c r="Z34">
        <v>-25121.96250159686</v>
      </c>
      <c r="AA34">
        <v>-24681.745796508258</v>
      </c>
      <c r="AB34">
        <v>-23466.165780053969</v>
      </c>
      <c r="AC34">
        <v>-22201.130813907454</v>
      </c>
      <c r="AD34">
        <v>-21426.455682908374</v>
      </c>
      <c r="AE34">
        <v>-21561.628492574142</v>
      </c>
      <c r="AF34">
        <v>-21752.980326493591</v>
      </c>
    </row>
    <row r="35" spans="3:32" x14ac:dyDescent="0.25">
      <c r="C35" t="s">
        <v>229</v>
      </c>
      <c r="D35">
        <v>72585.576489660161</v>
      </c>
      <c r="E35">
        <v>71228.073705808507</v>
      </c>
      <c r="F35">
        <v>71151.998648335662</v>
      </c>
      <c r="G35">
        <v>69051.132384195633</v>
      </c>
      <c r="H35">
        <v>65843.892941903207</v>
      </c>
      <c r="I35">
        <v>63674.977124148019</v>
      </c>
      <c r="J35">
        <v>60373.223246245041</v>
      </c>
      <c r="K35">
        <v>58302.747647889526</v>
      </c>
      <c r="L35">
        <v>55718.825381718751</v>
      </c>
      <c r="M35">
        <v>52353.408328662939</v>
      </c>
      <c r="N35">
        <v>49191.262465611697</v>
      </c>
      <c r="O35">
        <v>46220.110212688749</v>
      </c>
      <c r="P35">
        <v>43428.415555842352</v>
      </c>
      <c r="Q35">
        <v>40805.339256269472</v>
      </c>
      <c r="R35">
        <v>39494.058164893977</v>
      </c>
      <c r="S35">
        <v>36882.818630971866</v>
      </c>
      <c r="T35">
        <v>35222.971613507427</v>
      </c>
      <c r="U35">
        <v>33577.076072819575</v>
      </c>
      <c r="V35">
        <v>31860.2924222605</v>
      </c>
      <c r="W35">
        <v>30448.358150840471</v>
      </c>
      <c r="X35">
        <v>29107.659390908178</v>
      </c>
      <c r="Y35">
        <v>28205.70504141138</v>
      </c>
      <c r="Z35">
        <v>27881.130125797568</v>
      </c>
      <c r="AA35">
        <v>27874.321312603926</v>
      </c>
      <c r="AB35">
        <v>28689.661669148722</v>
      </c>
      <c r="AC35">
        <v>29554.467037951341</v>
      </c>
      <c r="AD35">
        <v>29929.980890473351</v>
      </c>
      <c r="AE35">
        <v>29376.416974960805</v>
      </c>
      <c r="AF35">
        <v>28760.504854423147</v>
      </c>
    </row>
    <row r="36" spans="3:32" x14ac:dyDescent="0.25">
      <c r="C36" t="s">
        <v>230</v>
      </c>
      <c r="D36">
        <v>35351.51465781311</v>
      </c>
      <c r="E36">
        <v>34703.28293471341</v>
      </c>
      <c r="F36">
        <v>35282.107987527517</v>
      </c>
      <c r="G36">
        <v>33581.938087956609</v>
      </c>
      <c r="H36">
        <v>30735.07135669671</v>
      </c>
      <c r="I36">
        <v>28844.225142791562</v>
      </c>
      <c r="J36">
        <v>25641.4456753786</v>
      </c>
      <c r="K36">
        <v>23765.293255378168</v>
      </c>
      <c r="L36">
        <v>21436.625253508824</v>
      </c>
      <c r="M36">
        <v>18781.716303546378</v>
      </c>
      <c r="N36">
        <v>16194.216794828148</v>
      </c>
      <c r="O36">
        <v>14015.445845166318</v>
      </c>
      <c r="P36">
        <v>11914.514201110229</v>
      </c>
      <c r="Q36">
        <v>9968.2869829510382</v>
      </c>
      <c r="R36">
        <v>8928.8829356213319</v>
      </c>
      <c r="S36">
        <v>6654.5928799504945</v>
      </c>
      <c r="T36">
        <v>5311.5239716424367</v>
      </c>
      <c r="U36">
        <v>3986.3728238362637</v>
      </c>
      <c r="V36">
        <v>2596.1664012449546</v>
      </c>
      <c r="W36">
        <v>1253.445767373014</v>
      </c>
      <c r="X36">
        <v>-19.807160247728461</v>
      </c>
      <c r="Y36">
        <v>-853.6989642601402</v>
      </c>
      <c r="Z36">
        <v>-1111.8599349130345</v>
      </c>
      <c r="AA36">
        <v>-1047.830269856142</v>
      </c>
      <c r="AB36">
        <v>-208.43729343356244</v>
      </c>
      <c r="AC36">
        <v>680.41063268124344</v>
      </c>
      <c r="AD36">
        <v>1078.8987236486137</v>
      </c>
      <c r="AE36">
        <v>567.53887395113634</v>
      </c>
      <c r="AF36">
        <v>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95D2B-711B-4B14-AED1-80846434F5DF}">
  <sheetPr codeName="Sheet57">
    <tabColor theme="1"/>
  </sheetPr>
  <dimension ref="A1"/>
  <sheetViews>
    <sheetView showGridLines="0" workbookViewId="0">
      <selection activeCell="V33" sqref="V33"/>
    </sheetView>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9A82-2049-48E6-8FDA-CFCBE656CE7E}">
  <sheetPr codeName="Sheet8">
    <tabColor theme="9"/>
  </sheetPr>
  <dimension ref="A1:J32"/>
  <sheetViews>
    <sheetView workbookViewId="0">
      <selection activeCell="H33" sqref="H33"/>
    </sheetView>
  </sheetViews>
  <sheetFormatPr defaultRowHeight="15" x14ac:dyDescent="0.25"/>
  <cols>
    <col min="1" max="1" width="5.5703125" bestFit="1" customWidth="1"/>
    <col min="2" max="2" width="19.7109375" bestFit="1" customWidth="1"/>
    <col min="3" max="3" width="25.7109375" bestFit="1" customWidth="1"/>
    <col min="4" max="4" width="18.7109375" bestFit="1" customWidth="1"/>
    <col min="5" max="5" width="10.5703125" bestFit="1" customWidth="1"/>
    <col min="7" max="7" width="39" bestFit="1" customWidth="1"/>
    <col min="8" max="8" width="19.7109375" bestFit="1" customWidth="1"/>
    <col min="9" max="9" width="25.7109375" bestFit="1" customWidth="1"/>
    <col min="10" max="10" width="18.7109375" bestFit="1" customWidth="1"/>
  </cols>
  <sheetData>
    <row r="1" spans="1:10" x14ac:dyDescent="0.25">
      <c r="A1" s="7" t="s">
        <v>247</v>
      </c>
      <c r="G1" s="7" t="s">
        <v>248</v>
      </c>
    </row>
    <row r="2" spans="1:10" s="7" customFormat="1" x14ac:dyDescent="0.25">
      <c r="A2" s="7" t="s">
        <v>249</v>
      </c>
      <c r="B2" t="s">
        <v>244</v>
      </c>
      <c r="C2" t="s">
        <v>245</v>
      </c>
      <c r="D2" t="s">
        <v>246</v>
      </c>
      <c r="E2" t="s">
        <v>43</v>
      </c>
      <c r="G2" s="7" t="s">
        <v>249</v>
      </c>
      <c r="H2" t="s">
        <v>244</v>
      </c>
      <c r="I2" t="s">
        <v>245</v>
      </c>
      <c r="J2" t="s">
        <v>246</v>
      </c>
    </row>
    <row r="3" spans="1:10" x14ac:dyDescent="0.25">
      <c r="A3" t="s">
        <v>143</v>
      </c>
      <c r="B3" t="s">
        <v>34</v>
      </c>
      <c r="C3" t="s">
        <v>35</v>
      </c>
      <c r="D3" t="s">
        <v>36</v>
      </c>
      <c r="E3" t="s">
        <v>32</v>
      </c>
      <c r="G3" t="s">
        <v>143</v>
      </c>
      <c r="H3" t="s">
        <v>34</v>
      </c>
      <c r="I3" t="s">
        <v>35</v>
      </c>
      <c r="J3" t="s">
        <v>36</v>
      </c>
    </row>
    <row r="4" spans="1:10" x14ac:dyDescent="0.25">
      <c r="A4" t="s">
        <v>144</v>
      </c>
      <c r="B4" t="s">
        <v>34</v>
      </c>
      <c r="C4" t="s">
        <v>35</v>
      </c>
      <c r="D4" t="s">
        <v>36</v>
      </c>
      <c r="E4" t="s">
        <v>33</v>
      </c>
      <c r="G4" t="s">
        <v>144</v>
      </c>
      <c r="H4" t="s">
        <v>34</v>
      </c>
      <c r="I4" t="s">
        <v>35</v>
      </c>
      <c r="J4" t="s">
        <v>37</v>
      </c>
    </row>
    <row r="5" spans="1:10" x14ac:dyDescent="0.25">
      <c r="A5" t="s">
        <v>145</v>
      </c>
      <c r="B5" t="s">
        <v>34</v>
      </c>
      <c r="C5" t="s">
        <v>35</v>
      </c>
      <c r="D5" t="s">
        <v>37</v>
      </c>
      <c r="E5" t="s">
        <v>32</v>
      </c>
      <c r="G5" t="s">
        <v>145</v>
      </c>
      <c r="H5" t="s">
        <v>34</v>
      </c>
      <c r="I5" t="s">
        <v>35</v>
      </c>
      <c r="J5" t="s">
        <v>38</v>
      </c>
    </row>
    <row r="6" spans="1:10" x14ac:dyDescent="0.25">
      <c r="A6" t="s">
        <v>146</v>
      </c>
      <c r="B6" t="s">
        <v>34</v>
      </c>
      <c r="C6" t="s">
        <v>35</v>
      </c>
      <c r="D6" t="s">
        <v>37</v>
      </c>
      <c r="E6" t="s">
        <v>33</v>
      </c>
      <c r="G6" t="s">
        <v>146</v>
      </c>
      <c r="H6" t="s">
        <v>34</v>
      </c>
      <c r="I6" t="s">
        <v>35</v>
      </c>
      <c r="J6" t="s">
        <v>39</v>
      </c>
    </row>
    <row r="7" spans="1:10" x14ac:dyDescent="0.25">
      <c r="A7" t="s">
        <v>147</v>
      </c>
      <c r="B7" t="s">
        <v>34</v>
      </c>
      <c r="C7" t="s">
        <v>35</v>
      </c>
      <c r="D7" t="s">
        <v>38</v>
      </c>
      <c r="E7" t="s">
        <v>32</v>
      </c>
      <c r="G7" t="s">
        <v>147</v>
      </c>
      <c r="H7" t="s">
        <v>34</v>
      </c>
      <c r="I7" t="s">
        <v>35</v>
      </c>
      <c r="J7" t="s">
        <v>40</v>
      </c>
    </row>
    <row r="8" spans="1:10" x14ac:dyDescent="0.25">
      <c r="A8" t="s">
        <v>148</v>
      </c>
      <c r="B8" t="s">
        <v>34</v>
      </c>
      <c r="C8" t="s">
        <v>35</v>
      </c>
      <c r="D8" t="s">
        <v>38</v>
      </c>
      <c r="E8" t="s">
        <v>33</v>
      </c>
      <c r="G8" t="s">
        <v>148</v>
      </c>
      <c r="H8" t="s">
        <v>34</v>
      </c>
      <c r="I8" t="s">
        <v>41</v>
      </c>
      <c r="J8" t="s">
        <v>36</v>
      </c>
    </row>
    <row r="9" spans="1:10" x14ac:dyDescent="0.25">
      <c r="A9" t="s">
        <v>149</v>
      </c>
      <c r="B9" t="s">
        <v>34</v>
      </c>
      <c r="C9" t="s">
        <v>35</v>
      </c>
      <c r="D9" t="s">
        <v>39</v>
      </c>
      <c r="E9" t="s">
        <v>32</v>
      </c>
      <c r="G9" t="s">
        <v>149</v>
      </c>
      <c r="H9" t="s">
        <v>34</v>
      </c>
      <c r="I9" t="s">
        <v>41</v>
      </c>
      <c r="J9" t="s">
        <v>37</v>
      </c>
    </row>
    <row r="10" spans="1:10" x14ac:dyDescent="0.25">
      <c r="A10" t="s">
        <v>150</v>
      </c>
      <c r="B10" t="s">
        <v>34</v>
      </c>
      <c r="C10" t="s">
        <v>35</v>
      </c>
      <c r="D10" t="s">
        <v>39</v>
      </c>
      <c r="E10" t="s">
        <v>33</v>
      </c>
      <c r="G10" t="s">
        <v>150</v>
      </c>
      <c r="H10" t="s">
        <v>34</v>
      </c>
      <c r="I10" t="s">
        <v>41</v>
      </c>
      <c r="J10" t="s">
        <v>38</v>
      </c>
    </row>
    <row r="11" spans="1:10" x14ac:dyDescent="0.25">
      <c r="A11" t="s">
        <v>151</v>
      </c>
      <c r="B11" t="s">
        <v>34</v>
      </c>
      <c r="C11" t="s">
        <v>35</v>
      </c>
      <c r="D11" t="s">
        <v>40</v>
      </c>
      <c r="E11" t="s">
        <v>32</v>
      </c>
      <c r="G11" t="s">
        <v>151</v>
      </c>
      <c r="H11" t="s">
        <v>34</v>
      </c>
      <c r="I11" t="s">
        <v>41</v>
      </c>
      <c r="J11" t="s">
        <v>39</v>
      </c>
    </row>
    <row r="12" spans="1:10" x14ac:dyDescent="0.25">
      <c r="A12" t="s">
        <v>152</v>
      </c>
      <c r="B12" t="s">
        <v>34</v>
      </c>
      <c r="C12" t="s">
        <v>35</v>
      </c>
      <c r="D12" t="s">
        <v>40</v>
      </c>
      <c r="E12" t="s">
        <v>33</v>
      </c>
      <c r="G12" t="s">
        <v>152</v>
      </c>
      <c r="H12" t="s">
        <v>34</v>
      </c>
      <c r="I12" t="s">
        <v>41</v>
      </c>
      <c r="J12" t="s">
        <v>40</v>
      </c>
    </row>
    <row r="13" spans="1:10" x14ac:dyDescent="0.25">
      <c r="A13" t="s">
        <v>153</v>
      </c>
      <c r="B13" t="s">
        <v>34</v>
      </c>
      <c r="C13" t="s">
        <v>41</v>
      </c>
      <c r="D13" t="s">
        <v>36</v>
      </c>
      <c r="E13" t="s">
        <v>32</v>
      </c>
      <c r="G13" t="s">
        <v>153</v>
      </c>
      <c r="H13" t="s">
        <v>42</v>
      </c>
      <c r="I13" t="s">
        <v>41</v>
      </c>
      <c r="J13" t="s">
        <v>36</v>
      </c>
    </row>
    <row r="14" spans="1:10" x14ac:dyDescent="0.25">
      <c r="A14" t="s">
        <v>154</v>
      </c>
      <c r="B14" t="s">
        <v>34</v>
      </c>
      <c r="C14" t="s">
        <v>41</v>
      </c>
      <c r="D14" t="s">
        <v>36</v>
      </c>
      <c r="E14" t="s">
        <v>33</v>
      </c>
      <c r="G14" t="s">
        <v>154</v>
      </c>
      <c r="H14" t="s">
        <v>42</v>
      </c>
      <c r="I14" t="s">
        <v>41</v>
      </c>
      <c r="J14" t="s">
        <v>37</v>
      </c>
    </row>
    <row r="15" spans="1:10" x14ac:dyDescent="0.25">
      <c r="A15" t="s">
        <v>155</v>
      </c>
      <c r="B15" t="s">
        <v>34</v>
      </c>
      <c r="C15" t="s">
        <v>41</v>
      </c>
      <c r="D15" t="s">
        <v>37</v>
      </c>
      <c r="E15" t="s">
        <v>32</v>
      </c>
      <c r="G15" t="s">
        <v>155</v>
      </c>
      <c r="H15" t="s">
        <v>42</v>
      </c>
      <c r="I15" t="s">
        <v>41</v>
      </c>
      <c r="J15" t="s">
        <v>38</v>
      </c>
    </row>
    <row r="16" spans="1:10" x14ac:dyDescent="0.25">
      <c r="A16" t="s">
        <v>156</v>
      </c>
      <c r="B16" t="s">
        <v>34</v>
      </c>
      <c r="C16" t="s">
        <v>41</v>
      </c>
      <c r="D16" t="s">
        <v>37</v>
      </c>
      <c r="E16" t="s">
        <v>33</v>
      </c>
      <c r="G16" t="s">
        <v>156</v>
      </c>
      <c r="H16" t="s">
        <v>42</v>
      </c>
      <c r="I16" t="s">
        <v>41</v>
      </c>
      <c r="J16" t="s">
        <v>39</v>
      </c>
    </row>
    <row r="17" spans="1:10" x14ac:dyDescent="0.25">
      <c r="A17" t="s">
        <v>157</v>
      </c>
      <c r="B17" t="s">
        <v>34</v>
      </c>
      <c r="C17" t="s">
        <v>41</v>
      </c>
      <c r="D17" t="s">
        <v>38</v>
      </c>
      <c r="E17" t="s">
        <v>32</v>
      </c>
      <c r="G17" t="s">
        <v>157</v>
      </c>
      <c r="H17" t="s">
        <v>42</v>
      </c>
      <c r="I17" t="s">
        <v>41</v>
      </c>
      <c r="J17" t="s">
        <v>40</v>
      </c>
    </row>
    <row r="18" spans="1:10" x14ac:dyDescent="0.25">
      <c r="A18" t="s">
        <v>158</v>
      </c>
      <c r="B18" t="s">
        <v>34</v>
      </c>
      <c r="C18" t="s">
        <v>41</v>
      </c>
      <c r="D18" t="s">
        <v>38</v>
      </c>
      <c r="E18" t="s">
        <v>33</v>
      </c>
    </row>
    <row r="19" spans="1:10" x14ac:dyDescent="0.25">
      <c r="A19" t="s">
        <v>159</v>
      </c>
      <c r="B19" t="s">
        <v>34</v>
      </c>
      <c r="C19" t="s">
        <v>41</v>
      </c>
      <c r="D19" t="s">
        <v>39</v>
      </c>
      <c r="E19" t="s">
        <v>32</v>
      </c>
    </row>
    <row r="20" spans="1:10" x14ac:dyDescent="0.25">
      <c r="A20" t="s">
        <v>160</v>
      </c>
      <c r="B20" t="s">
        <v>34</v>
      </c>
      <c r="C20" t="s">
        <v>41</v>
      </c>
      <c r="D20" t="s">
        <v>39</v>
      </c>
      <c r="E20" t="s">
        <v>33</v>
      </c>
    </row>
    <row r="21" spans="1:10" x14ac:dyDescent="0.25">
      <c r="A21" t="s">
        <v>161</v>
      </c>
      <c r="B21" t="s">
        <v>34</v>
      </c>
      <c r="C21" t="s">
        <v>41</v>
      </c>
      <c r="D21" t="s">
        <v>40</v>
      </c>
      <c r="E21" t="s">
        <v>32</v>
      </c>
    </row>
    <row r="22" spans="1:10" x14ac:dyDescent="0.25">
      <c r="A22" t="s">
        <v>162</v>
      </c>
      <c r="B22" t="s">
        <v>34</v>
      </c>
      <c r="C22" t="s">
        <v>41</v>
      </c>
      <c r="D22" t="s">
        <v>40</v>
      </c>
      <c r="E22" t="s">
        <v>33</v>
      </c>
    </row>
    <row r="23" spans="1:10" x14ac:dyDescent="0.25">
      <c r="A23" t="s">
        <v>163</v>
      </c>
      <c r="B23" t="s">
        <v>42</v>
      </c>
      <c r="C23" t="s">
        <v>41</v>
      </c>
      <c r="D23" t="s">
        <v>36</v>
      </c>
      <c r="E23" t="s">
        <v>32</v>
      </c>
    </row>
    <row r="24" spans="1:10" x14ac:dyDescent="0.25">
      <c r="A24" t="s">
        <v>164</v>
      </c>
      <c r="B24" t="s">
        <v>42</v>
      </c>
      <c r="C24" t="s">
        <v>41</v>
      </c>
      <c r="D24" t="s">
        <v>36</v>
      </c>
      <c r="E24" t="s">
        <v>33</v>
      </c>
    </row>
    <row r="25" spans="1:10" x14ac:dyDescent="0.25">
      <c r="A25" t="s">
        <v>165</v>
      </c>
      <c r="B25" t="s">
        <v>42</v>
      </c>
      <c r="C25" t="s">
        <v>41</v>
      </c>
      <c r="D25" t="s">
        <v>37</v>
      </c>
      <c r="E25" t="s">
        <v>32</v>
      </c>
    </row>
    <row r="26" spans="1:10" x14ac:dyDescent="0.25">
      <c r="A26" t="s">
        <v>166</v>
      </c>
      <c r="B26" t="s">
        <v>42</v>
      </c>
      <c r="C26" t="s">
        <v>41</v>
      </c>
      <c r="D26" t="s">
        <v>37</v>
      </c>
      <c r="E26" t="s">
        <v>33</v>
      </c>
    </row>
    <row r="27" spans="1:10" x14ac:dyDescent="0.25">
      <c r="A27" t="s">
        <v>167</v>
      </c>
      <c r="B27" t="s">
        <v>42</v>
      </c>
      <c r="C27" t="s">
        <v>41</v>
      </c>
      <c r="D27" t="s">
        <v>38</v>
      </c>
      <c r="E27" t="s">
        <v>32</v>
      </c>
    </row>
    <row r="28" spans="1:10" x14ac:dyDescent="0.25">
      <c r="A28" t="s">
        <v>168</v>
      </c>
      <c r="B28" t="s">
        <v>42</v>
      </c>
      <c r="C28" t="s">
        <v>41</v>
      </c>
      <c r="D28" t="s">
        <v>38</v>
      </c>
      <c r="E28" t="s">
        <v>33</v>
      </c>
    </row>
    <row r="29" spans="1:10" x14ac:dyDescent="0.25">
      <c r="A29" t="s">
        <v>169</v>
      </c>
      <c r="B29" t="s">
        <v>42</v>
      </c>
      <c r="C29" t="s">
        <v>41</v>
      </c>
      <c r="D29" t="s">
        <v>39</v>
      </c>
      <c r="E29" t="s">
        <v>32</v>
      </c>
    </row>
    <row r="30" spans="1:10" x14ac:dyDescent="0.25">
      <c r="A30" t="s">
        <v>170</v>
      </c>
      <c r="B30" t="s">
        <v>42</v>
      </c>
      <c r="C30" t="s">
        <v>41</v>
      </c>
      <c r="D30" t="s">
        <v>39</v>
      </c>
      <c r="E30" t="s">
        <v>33</v>
      </c>
    </row>
    <row r="31" spans="1:10" x14ac:dyDescent="0.25">
      <c r="A31" t="s">
        <v>171</v>
      </c>
      <c r="B31" t="s">
        <v>42</v>
      </c>
      <c r="C31" t="s">
        <v>41</v>
      </c>
      <c r="D31" t="s">
        <v>40</v>
      </c>
      <c r="E31" t="s">
        <v>32</v>
      </c>
    </row>
    <row r="32" spans="1:10" x14ac:dyDescent="0.25">
      <c r="A32" t="s">
        <v>172</v>
      </c>
      <c r="B32" t="s">
        <v>42</v>
      </c>
      <c r="C32" t="s">
        <v>41</v>
      </c>
      <c r="D32" t="s">
        <v>40</v>
      </c>
      <c r="E32" t="s">
        <v>33</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2FDE-4A87-4280-9D90-F40B9812D740}">
  <sheetPr codeName="Sheet9">
    <tabColor theme="9"/>
  </sheetPr>
  <dimension ref="A1:G73"/>
  <sheetViews>
    <sheetView workbookViewId="0"/>
  </sheetViews>
  <sheetFormatPr defaultRowHeight="15" x14ac:dyDescent="0.25"/>
  <cols>
    <col min="1" max="1" width="37.140625" bestFit="1" customWidth="1"/>
    <col min="2" max="2" width="33.7109375" customWidth="1"/>
    <col min="3" max="3" width="22.7109375" bestFit="1" customWidth="1"/>
    <col min="4" max="4" width="24.85546875" customWidth="1"/>
    <col min="6" max="6" width="35.28515625" customWidth="1"/>
    <col min="7" max="7" width="44.7109375" bestFit="1" customWidth="1"/>
  </cols>
  <sheetData>
    <row r="1" spans="1:7" x14ac:dyDescent="0.25">
      <c r="A1" t="s">
        <v>44</v>
      </c>
      <c r="B1" t="s">
        <v>201</v>
      </c>
      <c r="C1" t="s">
        <v>231</v>
      </c>
    </row>
    <row r="2" spans="1:7" x14ac:dyDescent="0.25">
      <c r="A2" t="s">
        <v>71</v>
      </c>
      <c r="B2" t="s">
        <v>67</v>
      </c>
      <c r="C2" t="s">
        <v>67</v>
      </c>
      <c r="D2" t="s">
        <v>67</v>
      </c>
      <c r="F2" t="s">
        <v>250</v>
      </c>
      <c r="G2" s="39" t="s">
        <v>45</v>
      </c>
    </row>
    <row r="3" spans="1:7" x14ac:dyDescent="0.25">
      <c r="A3" t="s">
        <v>72</v>
      </c>
      <c r="B3" t="s">
        <v>67</v>
      </c>
      <c r="C3" t="s">
        <v>67</v>
      </c>
      <c r="D3" t="s">
        <v>67</v>
      </c>
      <c r="F3" t="s">
        <v>251</v>
      </c>
      <c r="G3" s="39" t="s">
        <v>46</v>
      </c>
    </row>
    <row r="4" spans="1:7" x14ac:dyDescent="0.25">
      <c r="A4" t="s">
        <v>73</v>
      </c>
      <c r="B4" t="s">
        <v>67</v>
      </c>
      <c r="C4" t="s">
        <v>67</v>
      </c>
      <c r="D4" t="s">
        <v>67</v>
      </c>
      <c r="F4" t="s">
        <v>252</v>
      </c>
      <c r="G4" s="39" t="s">
        <v>47</v>
      </c>
    </row>
    <row r="5" spans="1:7" x14ac:dyDescent="0.25">
      <c r="A5" t="s">
        <v>74</v>
      </c>
      <c r="B5" t="s">
        <v>67</v>
      </c>
      <c r="C5" t="s">
        <v>67</v>
      </c>
      <c r="D5" t="s">
        <v>67</v>
      </c>
      <c r="F5" t="s">
        <v>253</v>
      </c>
      <c r="G5" s="39" t="s">
        <v>48</v>
      </c>
    </row>
    <row r="6" spans="1:7" x14ac:dyDescent="0.25">
      <c r="A6" t="s">
        <v>75</v>
      </c>
      <c r="B6" t="s">
        <v>67</v>
      </c>
      <c r="C6" t="s">
        <v>67</v>
      </c>
      <c r="D6" t="s">
        <v>67</v>
      </c>
      <c r="F6" t="s">
        <v>254</v>
      </c>
      <c r="G6" s="39" t="s">
        <v>49</v>
      </c>
    </row>
    <row r="7" spans="1:7" x14ac:dyDescent="0.25">
      <c r="A7" t="s">
        <v>76</v>
      </c>
      <c r="B7" t="s">
        <v>67</v>
      </c>
      <c r="C7" t="s">
        <v>67</v>
      </c>
      <c r="D7" t="s">
        <v>67</v>
      </c>
      <c r="F7" t="s">
        <v>255</v>
      </c>
      <c r="G7" s="39" t="s">
        <v>50</v>
      </c>
    </row>
    <row r="8" spans="1:7" x14ac:dyDescent="0.25">
      <c r="A8" t="s">
        <v>77</v>
      </c>
      <c r="B8" t="s">
        <v>67</v>
      </c>
      <c r="C8" t="s">
        <v>67</v>
      </c>
      <c r="D8" t="s">
        <v>67</v>
      </c>
      <c r="F8" t="s">
        <v>255</v>
      </c>
      <c r="G8" s="39" t="s">
        <v>51</v>
      </c>
    </row>
    <row r="9" spans="1:7" x14ac:dyDescent="0.25">
      <c r="A9" t="s">
        <v>78</v>
      </c>
      <c r="B9" t="str">
        <f>A9</f>
        <v>Fishing and aquaculture</v>
      </c>
      <c r="C9" t="s">
        <v>67</v>
      </c>
      <c r="D9" t="s">
        <v>67</v>
      </c>
      <c r="F9" t="s">
        <v>255</v>
      </c>
      <c r="G9" s="39" t="s">
        <v>52</v>
      </c>
    </row>
    <row r="10" spans="1:7" x14ac:dyDescent="0.25">
      <c r="A10" t="s">
        <v>79</v>
      </c>
      <c r="B10" t="str">
        <f>A10</f>
        <v>Forestry and logging</v>
      </c>
      <c r="C10" t="s">
        <v>69</v>
      </c>
      <c r="D10" t="s">
        <v>69</v>
      </c>
      <c r="F10" t="s">
        <v>255</v>
      </c>
      <c r="G10" s="39" t="s">
        <v>53</v>
      </c>
    </row>
    <row r="11" spans="1:7" x14ac:dyDescent="0.25">
      <c r="A11" t="s">
        <v>80</v>
      </c>
      <c r="B11" t="s">
        <v>62</v>
      </c>
      <c r="C11" t="str">
        <f>B11</f>
        <v>Mining</v>
      </c>
      <c r="F11" t="s">
        <v>255</v>
      </c>
      <c r="G11" s="39" t="s">
        <v>54</v>
      </c>
    </row>
    <row r="12" spans="1:7" x14ac:dyDescent="0.25">
      <c r="A12" t="s">
        <v>81</v>
      </c>
      <c r="B12" t="s">
        <v>62</v>
      </c>
      <c r="C12" t="str">
        <f>B12</f>
        <v>Mining</v>
      </c>
      <c r="F12" t="s">
        <v>255</v>
      </c>
      <c r="G12" s="39" t="s">
        <v>55</v>
      </c>
    </row>
    <row r="13" spans="1:7" x14ac:dyDescent="0.25">
      <c r="A13" t="s">
        <v>82</v>
      </c>
      <c r="B13" t="s">
        <v>62</v>
      </c>
      <c r="C13" t="str">
        <f>B13</f>
        <v>Mining</v>
      </c>
      <c r="F13" t="s">
        <v>255</v>
      </c>
      <c r="G13" s="39" t="s">
        <v>56</v>
      </c>
    </row>
    <row r="14" spans="1:7" x14ac:dyDescent="0.25">
      <c r="A14" t="s">
        <v>83</v>
      </c>
      <c r="B14" t="s">
        <v>62</v>
      </c>
      <c r="C14" t="str">
        <f>B14</f>
        <v>Mining</v>
      </c>
      <c r="F14" t="s">
        <v>255</v>
      </c>
      <c r="G14" s="39" t="s">
        <v>57</v>
      </c>
    </row>
    <row r="15" spans="1:7" x14ac:dyDescent="0.25">
      <c r="A15" t="s">
        <v>84</v>
      </c>
      <c r="B15" t="s">
        <v>62</v>
      </c>
      <c r="C15" t="str">
        <f>B15</f>
        <v>Mining</v>
      </c>
      <c r="F15" t="s">
        <v>255</v>
      </c>
      <c r="G15" s="39" t="s">
        <v>58</v>
      </c>
    </row>
    <row r="16" spans="1:7" x14ac:dyDescent="0.25">
      <c r="A16" t="s">
        <v>85</v>
      </c>
      <c r="B16" t="s">
        <v>234</v>
      </c>
      <c r="C16" t="s">
        <v>63</v>
      </c>
      <c r="F16" t="s">
        <v>255</v>
      </c>
      <c r="G16" s="39" t="s">
        <v>59</v>
      </c>
    </row>
    <row r="17" spans="1:7" x14ac:dyDescent="0.25">
      <c r="A17" t="s">
        <v>86</v>
      </c>
      <c r="B17" t="s">
        <v>234</v>
      </c>
      <c r="C17" t="s">
        <v>63</v>
      </c>
      <c r="F17" t="s">
        <v>255</v>
      </c>
      <c r="G17" s="39" t="s">
        <v>60</v>
      </c>
    </row>
    <row r="18" spans="1:7" x14ac:dyDescent="0.25">
      <c r="A18" t="s">
        <v>87</v>
      </c>
      <c r="B18" t="s">
        <v>234</v>
      </c>
      <c r="C18" t="s">
        <v>63</v>
      </c>
      <c r="F18" t="s">
        <v>255</v>
      </c>
      <c r="G18" s="39" t="s">
        <v>61</v>
      </c>
    </row>
    <row r="19" spans="1:7" x14ac:dyDescent="0.25">
      <c r="A19" t="s">
        <v>88</v>
      </c>
      <c r="B19" t="s">
        <v>234</v>
      </c>
      <c r="C19" t="s">
        <v>63</v>
      </c>
    </row>
    <row r="20" spans="1:7" x14ac:dyDescent="0.25">
      <c r="A20" t="s">
        <v>89</v>
      </c>
      <c r="B20" t="s">
        <v>102</v>
      </c>
      <c r="C20" t="s">
        <v>63</v>
      </c>
    </row>
    <row r="21" spans="1:7" x14ac:dyDescent="0.25">
      <c r="A21" t="s">
        <v>90</v>
      </c>
      <c r="B21" t="s">
        <v>235</v>
      </c>
      <c r="C21" t="s">
        <v>63</v>
      </c>
    </row>
    <row r="22" spans="1:7" x14ac:dyDescent="0.25">
      <c r="A22" t="s">
        <v>91</v>
      </c>
      <c r="B22" t="s">
        <v>235</v>
      </c>
      <c r="C22" t="s">
        <v>63</v>
      </c>
    </row>
    <row r="23" spans="1:7" x14ac:dyDescent="0.25">
      <c r="A23" t="s">
        <v>92</v>
      </c>
      <c r="B23" t="s">
        <v>236</v>
      </c>
      <c r="C23" t="s">
        <v>63</v>
      </c>
    </row>
    <row r="24" spans="1:7" x14ac:dyDescent="0.25">
      <c r="A24" t="s">
        <v>93</v>
      </c>
      <c r="B24" t="s">
        <v>236</v>
      </c>
      <c r="C24" t="s">
        <v>63</v>
      </c>
    </row>
    <row r="25" spans="1:7" x14ac:dyDescent="0.25">
      <c r="A25" t="s">
        <v>94</v>
      </c>
      <c r="B25" t="s">
        <v>236</v>
      </c>
      <c r="C25" t="s">
        <v>63</v>
      </c>
    </row>
    <row r="26" spans="1:7" x14ac:dyDescent="0.25">
      <c r="A26" t="s">
        <v>95</v>
      </c>
      <c r="B26" t="s">
        <v>236</v>
      </c>
      <c r="C26" t="s">
        <v>63</v>
      </c>
    </row>
    <row r="27" spans="1:7" x14ac:dyDescent="0.25">
      <c r="A27" t="s">
        <v>96</v>
      </c>
      <c r="B27" t="s">
        <v>237</v>
      </c>
      <c r="C27" t="s">
        <v>63</v>
      </c>
    </row>
    <row r="28" spans="1:7" x14ac:dyDescent="0.25">
      <c r="A28" t="s">
        <v>97</v>
      </c>
      <c r="B28" t="s">
        <v>237</v>
      </c>
      <c r="C28" t="s">
        <v>63</v>
      </c>
    </row>
    <row r="29" spans="1:7" x14ac:dyDescent="0.25">
      <c r="A29" t="s">
        <v>98</v>
      </c>
      <c r="B29" t="s">
        <v>237</v>
      </c>
      <c r="C29" t="s">
        <v>63</v>
      </c>
    </row>
    <row r="30" spans="1:7" x14ac:dyDescent="0.25">
      <c r="A30" t="s">
        <v>99</v>
      </c>
      <c r="B30" t="s">
        <v>102</v>
      </c>
      <c r="C30" t="s">
        <v>63</v>
      </c>
    </row>
    <row r="31" spans="1:7" x14ac:dyDescent="0.25">
      <c r="A31" t="s">
        <v>100</v>
      </c>
      <c r="B31" t="s">
        <v>102</v>
      </c>
      <c r="C31" t="s">
        <v>63</v>
      </c>
    </row>
    <row r="32" spans="1:7" x14ac:dyDescent="0.25">
      <c r="A32" t="s">
        <v>101</v>
      </c>
      <c r="B32" t="s">
        <v>102</v>
      </c>
      <c r="C32" t="s">
        <v>63</v>
      </c>
    </row>
    <row r="33" spans="1:3" x14ac:dyDescent="0.25">
      <c r="A33" t="s">
        <v>102</v>
      </c>
      <c r="B33" t="s">
        <v>102</v>
      </c>
      <c r="C33" t="s">
        <v>63</v>
      </c>
    </row>
    <row r="34" spans="1:3" x14ac:dyDescent="0.25">
      <c r="A34" t="s">
        <v>103</v>
      </c>
      <c r="B34" t="s">
        <v>238</v>
      </c>
      <c r="C34" t="s">
        <v>68</v>
      </c>
    </row>
    <row r="35" spans="1:3" x14ac:dyDescent="0.25">
      <c r="A35" t="s">
        <v>104</v>
      </c>
      <c r="B35" t="s">
        <v>238</v>
      </c>
      <c r="C35" t="s">
        <v>68</v>
      </c>
    </row>
    <row r="36" spans="1:3" x14ac:dyDescent="0.25">
      <c r="A36" t="s">
        <v>105</v>
      </c>
      <c r="B36" t="s">
        <v>239</v>
      </c>
      <c r="C36" t="s">
        <v>68</v>
      </c>
    </row>
    <row r="37" spans="1:3" x14ac:dyDescent="0.25">
      <c r="A37" t="s">
        <v>106</v>
      </c>
      <c r="B37" t="s">
        <v>239</v>
      </c>
      <c r="C37" t="s">
        <v>68</v>
      </c>
    </row>
    <row r="38" spans="1:3" x14ac:dyDescent="0.25">
      <c r="A38" t="s">
        <v>107</v>
      </c>
      <c r="B38" t="s">
        <v>239</v>
      </c>
      <c r="C38" t="s">
        <v>68</v>
      </c>
    </row>
    <row r="39" spans="1:3" x14ac:dyDescent="0.25">
      <c r="A39" t="s">
        <v>108</v>
      </c>
      <c r="B39" t="str">
        <f>A39</f>
        <v>Electricity supply</v>
      </c>
      <c r="C39" t="s">
        <v>70</v>
      </c>
    </row>
    <row r="40" spans="1:3" x14ac:dyDescent="0.25">
      <c r="A40" t="s">
        <v>109</v>
      </c>
      <c r="B40" t="str">
        <f>A40</f>
        <v>Gas supply</v>
      </c>
      <c r="C40" t="s">
        <v>70</v>
      </c>
    </row>
    <row r="41" spans="1:3" x14ac:dyDescent="0.25">
      <c r="A41" t="s">
        <v>110</v>
      </c>
      <c r="B41" t="str">
        <f>A41</f>
        <v>Water supply and waste services</v>
      </c>
      <c r="C41" t="s">
        <v>70</v>
      </c>
    </row>
    <row r="42" spans="1:3" x14ac:dyDescent="0.25">
      <c r="A42" t="s">
        <v>111</v>
      </c>
      <c r="B42" t="str">
        <f>A42</f>
        <v>Construction services</v>
      </c>
      <c r="C42" t="s">
        <v>64</v>
      </c>
    </row>
    <row r="43" spans="1:3" x14ac:dyDescent="0.25">
      <c r="A43" t="s">
        <v>112</v>
      </c>
      <c r="B43" t="s">
        <v>240</v>
      </c>
      <c r="C43" t="s">
        <v>65</v>
      </c>
    </row>
    <row r="44" spans="1:3" x14ac:dyDescent="0.25">
      <c r="A44" t="s">
        <v>113</v>
      </c>
      <c r="B44" t="s">
        <v>240</v>
      </c>
      <c r="C44" t="s">
        <v>65</v>
      </c>
    </row>
    <row r="45" spans="1:3" x14ac:dyDescent="0.25">
      <c r="A45" t="s">
        <v>114</v>
      </c>
      <c r="B45" t="s">
        <v>240</v>
      </c>
      <c r="C45" t="s">
        <v>65</v>
      </c>
    </row>
    <row r="46" spans="1:3" x14ac:dyDescent="0.25">
      <c r="A46" t="s">
        <v>115</v>
      </c>
      <c r="B46" t="s">
        <v>240</v>
      </c>
      <c r="C46" t="s">
        <v>65</v>
      </c>
    </row>
    <row r="47" spans="1:3" x14ac:dyDescent="0.25">
      <c r="A47" t="s">
        <v>116</v>
      </c>
      <c r="B47" t="s">
        <v>241</v>
      </c>
      <c r="C47" t="s">
        <v>65</v>
      </c>
    </row>
    <row r="48" spans="1:3" x14ac:dyDescent="0.25">
      <c r="A48" t="s">
        <v>117</v>
      </c>
      <c r="B48" t="s">
        <v>241</v>
      </c>
      <c r="C48" t="s">
        <v>65</v>
      </c>
    </row>
    <row r="49" spans="1:3" x14ac:dyDescent="0.25">
      <c r="A49" t="s">
        <v>118</v>
      </c>
      <c r="B49" t="s">
        <v>241</v>
      </c>
      <c r="C49" t="s">
        <v>65</v>
      </c>
    </row>
    <row r="50" spans="1:3" x14ac:dyDescent="0.25">
      <c r="A50" t="s">
        <v>119</v>
      </c>
      <c r="B50" t="s">
        <v>241</v>
      </c>
      <c r="C50" t="s">
        <v>65</v>
      </c>
    </row>
    <row r="51" spans="1:3" x14ac:dyDescent="0.25">
      <c r="A51" t="s">
        <v>120</v>
      </c>
      <c r="B51" t="s">
        <v>241</v>
      </c>
      <c r="C51" t="s">
        <v>65</v>
      </c>
    </row>
    <row r="52" spans="1:3" x14ac:dyDescent="0.25">
      <c r="A52" t="s">
        <v>121</v>
      </c>
      <c r="B52" t="s">
        <v>241</v>
      </c>
      <c r="C52" t="s">
        <v>65</v>
      </c>
    </row>
    <row r="53" spans="1:3" x14ac:dyDescent="0.25">
      <c r="A53" t="s">
        <v>122</v>
      </c>
      <c r="B53" t="s">
        <v>242</v>
      </c>
      <c r="C53" t="s">
        <v>65</v>
      </c>
    </row>
    <row r="54" spans="1:3" x14ac:dyDescent="0.25">
      <c r="A54" t="s">
        <v>123</v>
      </c>
      <c r="B54" t="s">
        <v>242</v>
      </c>
      <c r="C54" t="s">
        <v>65</v>
      </c>
    </row>
    <row r="55" spans="1:3" x14ac:dyDescent="0.25">
      <c r="A55" t="s">
        <v>124</v>
      </c>
      <c r="B55" t="s">
        <v>243</v>
      </c>
      <c r="C55" t="s">
        <v>65</v>
      </c>
    </row>
    <row r="56" spans="1:3" x14ac:dyDescent="0.25">
      <c r="A56" t="s">
        <v>125</v>
      </c>
      <c r="B56" t="s">
        <v>243</v>
      </c>
      <c r="C56" t="s">
        <v>65</v>
      </c>
    </row>
    <row r="57" spans="1:3" x14ac:dyDescent="0.25">
      <c r="A57" t="s">
        <v>126</v>
      </c>
      <c r="B57" t="s">
        <v>242</v>
      </c>
      <c r="C57" t="s">
        <v>65</v>
      </c>
    </row>
    <row r="58" spans="1:3" x14ac:dyDescent="0.25">
      <c r="A58" t="s">
        <v>127</v>
      </c>
      <c r="B58" t="s">
        <v>242</v>
      </c>
      <c r="C58" t="s">
        <v>65</v>
      </c>
    </row>
    <row r="59" spans="1:3" x14ac:dyDescent="0.25">
      <c r="A59" t="s">
        <v>128</v>
      </c>
      <c r="B59" t="s">
        <v>242</v>
      </c>
      <c r="C59" t="s">
        <v>65</v>
      </c>
    </row>
    <row r="60" spans="1:3" x14ac:dyDescent="0.25">
      <c r="A60" t="s">
        <v>129</v>
      </c>
      <c r="B60" t="s">
        <v>242</v>
      </c>
      <c r="C60" t="s">
        <v>65</v>
      </c>
    </row>
    <row r="61" spans="1:3" x14ac:dyDescent="0.25">
      <c r="A61" t="s">
        <v>130</v>
      </c>
      <c r="B61" t="s">
        <v>242</v>
      </c>
      <c r="C61" t="s">
        <v>65</v>
      </c>
    </row>
    <row r="62" spans="1:3" x14ac:dyDescent="0.25">
      <c r="A62" t="s">
        <v>131</v>
      </c>
      <c r="B62" t="s">
        <v>242</v>
      </c>
      <c r="C62" t="s">
        <v>65</v>
      </c>
    </row>
    <row r="63" spans="1:3" x14ac:dyDescent="0.25">
      <c r="A63" t="s">
        <v>132</v>
      </c>
      <c r="B63" t="s">
        <v>242</v>
      </c>
      <c r="C63" t="s">
        <v>65</v>
      </c>
    </row>
    <row r="64" spans="1:3" x14ac:dyDescent="0.25">
      <c r="A64" t="s">
        <v>133</v>
      </c>
      <c r="B64" t="s">
        <v>242</v>
      </c>
      <c r="C64" t="s">
        <v>65</v>
      </c>
    </row>
    <row r="65" spans="1:3" x14ac:dyDescent="0.25">
      <c r="A65" t="s">
        <v>134</v>
      </c>
      <c r="B65" t="s">
        <v>242</v>
      </c>
      <c r="C65" t="s">
        <v>65</v>
      </c>
    </row>
    <row r="66" spans="1:3" x14ac:dyDescent="0.25">
      <c r="A66" t="s">
        <v>135</v>
      </c>
      <c r="B66" t="s">
        <v>242</v>
      </c>
      <c r="C66" t="s">
        <v>65</v>
      </c>
    </row>
    <row r="67" spans="1:3" x14ac:dyDescent="0.25">
      <c r="A67" t="s">
        <v>136</v>
      </c>
      <c r="B67" t="s">
        <v>242</v>
      </c>
      <c r="C67" t="s">
        <v>65</v>
      </c>
    </row>
    <row r="68" spans="1:3" x14ac:dyDescent="0.25">
      <c r="A68" t="s">
        <v>137</v>
      </c>
      <c r="B68" t="s">
        <v>139</v>
      </c>
      <c r="C68" t="s">
        <v>65</v>
      </c>
    </row>
    <row r="69" spans="1:3" x14ac:dyDescent="0.25">
      <c r="A69" t="s">
        <v>138</v>
      </c>
      <c r="B69" t="s">
        <v>139</v>
      </c>
      <c r="C69" t="s">
        <v>65</v>
      </c>
    </row>
    <row r="70" spans="1:3" x14ac:dyDescent="0.25">
      <c r="A70" t="s">
        <v>139</v>
      </c>
      <c r="B70" t="s">
        <v>139</v>
      </c>
      <c r="C70" t="s">
        <v>65</v>
      </c>
    </row>
    <row r="71" spans="1:3" x14ac:dyDescent="0.25">
      <c r="A71" t="s">
        <v>140</v>
      </c>
      <c r="B71" t="s">
        <v>142</v>
      </c>
      <c r="C71" t="s">
        <v>65</v>
      </c>
    </row>
    <row r="72" spans="1:3" x14ac:dyDescent="0.25">
      <c r="A72" t="s">
        <v>141</v>
      </c>
      <c r="B72" t="s">
        <v>142</v>
      </c>
      <c r="C72" t="s">
        <v>65</v>
      </c>
    </row>
    <row r="73" spans="1:3" x14ac:dyDescent="0.25">
      <c r="A73" t="s">
        <v>142</v>
      </c>
      <c r="B73" t="s">
        <v>142</v>
      </c>
      <c r="C73" t="s">
        <v>65</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7F4C3-732A-415F-8FAF-E2532D1E7758}">
  <sheetPr codeName="Sheet10">
    <tabColor theme="9"/>
  </sheetPr>
  <dimension ref="A1:AO109"/>
  <sheetViews>
    <sheetView workbookViewId="0">
      <selection activeCell="H37" sqref="H37"/>
    </sheetView>
  </sheetViews>
  <sheetFormatPr defaultRowHeight="15" x14ac:dyDescent="0.25"/>
  <cols>
    <col min="1" max="1" width="82.7109375" customWidth="1"/>
  </cols>
  <sheetData>
    <row r="1" spans="1:30" x14ac:dyDescent="0.25">
      <c r="A1" t="s">
        <v>256</v>
      </c>
    </row>
    <row r="2" spans="1:30" ht="20.25" thickBot="1" x14ac:dyDescent="0.35">
      <c r="A2" s="3" t="s">
        <v>257</v>
      </c>
    </row>
    <row r="3" spans="1:30" ht="15.75" thickTop="1" x14ac:dyDescent="0.25">
      <c r="B3" s="1">
        <v>2022</v>
      </c>
      <c r="C3" s="2">
        <v>2023</v>
      </c>
      <c r="D3" s="1">
        <v>2024</v>
      </c>
      <c r="E3" s="2">
        <v>2025</v>
      </c>
      <c r="F3" s="1">
        <v>2026</v>
      </c>
      <c r="G3" s="2">
        <v>2027</v>
      </c>
      <c r="H3" s="1">
        <v>2028</v>
      </c>
      <c r="I3" s="2">
        <v>2029</v>
      </c>
      <c r="J3" s="1">
        <v>2030</v>
      </c>
      <c r="K3" s="2">
        <v>2031</v>
      </c>
      <c r="L3" s="1">
        <v>2032</v>
      </c>
      <c r="M3" s="2">
        <v>2033</v>
      </c>
      <c r="N3" s="1">
        <v>2034</v>
      </c>
      <c r="O3" s="2">
        <v>2035</v>
      </c>
      <c r="P3" s="1">
        <v>2036</v>
      </c>
      <c r="Q3" s="2">
        <v>2037</v>
      </c>
      <c r="R3" s="1">
        <v>2038</v>
      </c>
      <c r="S3" s="2">
        <v>2039</v>
      </c>
      <c r="T3" s="1">
        <v>2040</v>
      </c>
      <c r="U3" s="2">
        <v>2041</v>
      </c>
      <c r="V3" s="1">
        <v>2042</v>
      </c>
      <c r="W3" s="2">
        <v>2043</v>
      </c>
      <c r="X3" s="1">
        <v>2044</v>
      </c>
      <c r="Y3" s="2">
        <v>2045</v>
      </c>
      <c r="Z3" s="1">
        <v>2046</v>
      </c>
      <c r="AA3" s="2">
        <v>2047</v>
      </c>
      <c r="AB3" s="1">
        <v>2048</v>
      </c>
      <c r="AC3" s="2">
        <v>2049</v>
      </c>
      <c r="AD3" s="1">
        <v>2050</v>
      </c>
    </row>
    <row r="4" spans="1:30" x14ac:dyDescent="0.25">
      <c r="A4" s="4" t="s">
        <v>258</v>
      </c>
      <c r="B4" s="11">
        <v>193457.86176029517</v>
      </c>
      <c r="C4" s="11">
        <v>197770.52113493229</v>
      </c>
      <c r="D4" s="11">
        <v>202135.57337288835</v>
      </c>
      <c r="E4" s="11">
        <v>206546.31330915214</v>
      </c>
      <c r="F4" s="11">
        <v>210999.18345598463</v>
      </c>
      <c r="G4" s="11">
        <v>215492.26365773709</v>
      </c>
      <c r="H4" s="11">
        <v>220024.47504097642</v>
      </c>
      <c r="I4" s="11">
        <v>224595.15304149652</v>
      </c>
      <c r="J4" s="11">
        <v>229203.84506638741</v>
      </c>
      <c r="K4" s="11">
        <v>233850.19623128779</v>
      </c>
      <c r="L4" s="11">
        <v>238533.91158102793</v>
      </c>
      <c r="M4" s="11">
        <v>243254.68880284319</v>
      </c>
      <c r="N4" s="11">
        <v>248012.21706698657</v>
      </c>
      <c r="O4" s="11">
        <v>252806.16967168896</v>
      </c>
      <c r="P4" s="11">
        <v>257636.2589360342</v>
      </c>
      <c r="Q4" s="11">
        <v>262502.15570023016</v>
      </c>
      <c r="R4" s="11">
        <v>267403.51764569164</v>
      </c>
      <c r="S4" s="11">
        <v>272340.05407475081</v>
      </c>
      <c r="T4" s="11">
        <v>277311.45885602117</v>
      </c>
      <c r="U4" s="11">
        <v>282317.40220362926</v>
      </c>
      <c r="V4" s="11">
        <v>287357.67131580028</v>
      </c>
      <c r="W4" s="11">
        <v>292432.00498018693</v>
      </c>
      <c r="X4" s="11">
        <v>297540.03171205544</v>
      </c>
      <c r="Y4" s="11">
        <v>302681.76357854175</v>
      </c>
      <c r="Z4" s="11">
        <v>307857.10686474497</v>
      </c>
      <c r="AA4" s="11">
        <v>313066.0467302695</v>
      </c>
      <c r="AB4" s="11">
        <v>318308.6214293972</v>
      </c>
      <c r="AC4" s="11">
        <v>323584.93612734292</v>
      </c>
      <c r="AD4" s="11">
        <v>328895.22421188239</v>
      </c>
    </row>
    <row r="5" spans="1:30" x14ac:dyDescent="0.25">
      <c r="A5" s="4" t="s">
        <v>259</v>
      </c>
      <c r="B5" s="11">
        <v>62045.435642500081</v>
      </c>
      <c r="C5" s="11">
        <v>63428.583513784935</v>
      </c>
      <c r="D5" s="11">
        <v>64828.534724048128</v>
      </c>
      <c r="E5" s="11">
        <v>66243.138805583716</v>
      </c>
      <c r="F5" s="11">
        <v>67671.254807723919</v>
      </c>
      <c r="G5" s="11">
        <v>69112.266901819326</v>
      </c>
      <c r="H5" s="11">
        <v>70565.829073644665</v>
      </c>
      <c r="I5" s="11">
        <v>72031.728185438027</v>
      </c>
      <c r="J5" s="11">
        <v>73509.819082466434</v>
      </c>
      <c r="K5" s="11">
        <v>74999.987946895839</v>
      </c>
      <c r="L5" s="11">
        <v>76502.140181268012</v>
      </c>
      <c r="M5" s="11">
        <v>78016.178828410935</v>
      </c>
      <c r="N5" s="11">
        <v>79542.004199602263</v>
      </c>
      <c r="O5" s="11">
        <v>81079.511515675084</v>
      </c>
      <c r="P5" s="11">
        <v>82628.608512155843</v>
      </c>
      <c r="Q5" s="11">
        <v>84189.189621545171</v>
      </c>
      <c r="R5" s="11">
        <v>85761.145056080757</v>
      </c>
      <c r="S5" s="11">
        <v>87344.381583762181</v>
      </c>
      <c r="T5" s="11">
        <v>88938.801022716361</v>
      </c>
      <c r="U5" s="11">
        <v>90544.297604648309</v>
      </c>
      <c r="V5" s="11">
        <v>92160.803080179568</v>
      </c>
      <c r="W5" s="11">
        <v>93788.233673785406</v>
      </c>
      <c r="X5" s="11">
        <v>95426.470243592092</v>
      </c>
      <c r="Y5" s="11">
        <v>97075.516659748348</v>
      </c>
      <c r="Z5" s="11">
        <v>98735.342866190316</v>
      </c>
      <c r="AA5" s="11">
        <v>100405.9441033347</v>
      </c>
      <c r="AB5" s="11">
        <v>102087.33264002163</v>
      </c>
      <c r="AC5" s="11">
        <v>103779.54220463784</v>
      </c>
      <c r="AD5" s="11">
        <v>105482.6476488646</v>
      </c>
    </row>
    <row r="6" spans="1:30" x14ac:dyDescent="0.25">
      <c r="A6" s="4" t="s">
        <v>260</v>
      </c>
      <c r="B6" s="11">
        <v>80638.786598424878</v>
      </c>
      <c r="C6" s="11">
        <v>81755.747271369808</v>
      </c>
      <c r="D6" s="11">
        <v>82968.939009877562</v>
      </c>
      <c r="E6" s="11">
        <v>84259.415563809438</v>
      </c>
      <c r="F6" s="11">
        <v>85612.53341709137</v>
      </c>
      <c r="G6" s="11">
        <v>87016.849945715687</v>
      </c>
      <c r="H6" s="11">
        <v>88463.449018246363</v>
      </c>
      <c r="I6" s="11">
        <v>89945.323702335154</v>
      </c>
      <c r="J6" s="11">
        <v>91456.999658870729</v>
      </c>
      <c r="K6" s="11">
        <v>92994.116785391874</v>
      </c>
      <c r="L6" s="11">
        <v>94553.228697641403</v>
      </c>
      <c r="M6" s="11">
        <v>96131.56790394464</v>
      </c>
      <c r="N6" s="11">
        <v>97726.919252660562</v>
      </c>
      <c r="O6" s="11">
        <v>99337.449120372781</v>
      </c>
      <c r="P6" s="11">
        <v>100961.66649612079</v>
      </c>
      <c r="Q6" s="11">
        <v>102598.32507490191</v>
      </c>
      <c r="R6" s="11">
        <v>104246.35225853389</v>
      </c>
      <c r="S6" s="11">
        <v>105904.80724006849</v>
      </c>
      <c r="T6" s="11">
        <v>107572.86059896444</v>
      </c>
      <c r="U6" s="11">
        <v>109249.7704891152</v>
      </c>
      <c r="V6" s="11">
        <v>110934.86107960861</v>
      </c>
      <c r="W6" s="11">
        <v>112627.50587381436</v>
      </c>
      <c r="X6" s="11">
        <v>114326.69443009295</v>
      </c>
      <c r="Y6" s="11">
        <v>116032.25336450903</v>
      </c>
      <c r="Z6" s="11">
        <v>117743.56686213172</v>
      </c>
      <c r="AA6" s="11">
        <v>119460.02067920836</v>
      </c>
      <c r="AB6" s="11">
        <v>121180.96179415112</v>
      </c>
      <c r="AC6" s="11">
        <v>122905.71825528376</v>
      </c>
      <c r="AD6" s="11">
        <v>124633.57598219127</v>
      </c>
    </row>
    <row r="7" spans="1:30" x14ac:dyDescent="0.25">
      <c r="A7" s="4" t="s">
        <v>261</v>
      </c>
      <c r="B7" s="11">
        <v>92286.519428707674</v>
      </c>
      <c r="C7" s="11">
        <v>94132.6741462153</v>
      </c>
      <c r="D7" s="11">
        <v>95926.767124887265</v>
      </c>
      <c r="E7" s="11">
        <v>97685.20126965594</v>
      </c>
      <c r="F7" s="11">
        <v>99419.497433860175</v>
      </c>
      <c r="G7" s="11">
        <v>101137.96327926824</v>
      </c>
      <c r="H7" s="11">
        <v>102846.68606023797</v>
      </c>
      <c r="I7" s="11">
        <v>104550.17228657049</v>
      </c>
      <c r="J7" s="11">
        <v>106251.77590928083</v>
      </c>
      <c r="K7" s="11">
        <v>107953.93764252828</v>
      </c>
      <c r="L7" s="11">
        <v>109658.45433521204</v>
      </c>
      <c r="M7" s="11">
        <v>111366.58148333472</v>
      </c>
      <c r="N7" s="11">
        <v>113079.18770187566</v>
      </c>
      <c r="O7" s="11">
        <v>114796.78182973979</v>
      </c>
      <c r="P7" s="11">
        <v>116519.6178105108</v>
      </c>
      <c r="Q7" s="11">
        <v>118247.70821012348</v>
      </c>
      <c r="R7" s="11">
        <v>119980.876631986</v>
      </c>
      <c r="S7" s="11">
        <v>121718.75148306369</v>
      </c>
      <c r="T7" s="11">
        <v>123460.8023842937</v>
      </c>
      <c r="U7" s="11">
        <v>125206.36532484251</v>
      </c>
      <c r="V7" s="11">
        <v>126954.62105533398</v>
      </c>
      <c r="W7" s="11">
        <v>128704.62934941928</v>
      </c>
      <c r="X7" s="11">
        <v>130459.72192849376</v>
      </c>
      <c r="Y7" s="11">
        <v>132214.20023603187</v>
      </c>
      <c r="Z7" s="11">
        <v>133966.65596573256</v>
      </c>
      <c r="AA7" s="11">
        <v>135715.54707726909</v>
      </c>
      <c r="AB7" s="11">
        <v>137459.11873164016</v>
      </c>
      <c r="AC7" s="11">
        <v>139195.38825209872</v>
      </c>
      <c r="AD7" s="11">
        <v>140922.19634013731</v>
      </c>
    </row>
    <row r="8" spans="1:30" x14ac:dyDescent="0.25">
      <c r="A8" s="4" t="s">
        <v>262</v>
      </c>
      <c r="B8" s="11">
        <v>93932.349807020408</v>
      </c>
      <c r="C8" s="11">
        <v>95396.669882709146</v>
      </c>
      <c r="D8" s="11">
        <v>96899.644701043508</v>
      </c>
      <c r="E8" s="11">
        <v>98430.688403378386</v>
      </c>
      <c r="F8" s="11">
        <v>99982.979274570083</v>
      </c>
      <c r="G8" s="11">
        <v>101551.90228507885</v>
      </c>
      <c r="H8" s="11">
        <v>103134.24203940792</v>
      </c>
      <c r="I8" s="11">
        <v>104727.7402204847</v>
      </c>
      <c r="J8" s="11">
        <v>106330.76422969466</v>
      </c>
      <c r="K8" s="11">
        <v>107942.09831877913</v>
      </c>
      <c r="L8" s="11">
        <v>109560.8236453132</v>
      </c>
      <c r="M8" s="11">
        <v>111186.19074843395</v>
      </c>
      <c r="N8" s="11">
        <v>112817.60425416341</v>
      </c>
      <c r="O8" s="11">
        <v>114454.53124121095</v>
      </c>
      <c r="P8" s="11">
        <v>116096.48444981208</v>
      </c>
      <c r="Q8" s="11">
        <v>117742.99889303742</v>
      </c>
      <c r="R8" s="11">
        <v>119393.60387163163</v>
      </c>
      <c r="S8" s="11">
        <v>121047.81350269998</v>
      </c>
      <c r="T8" s="11">
        <v>122705.10401518234</v>
      </c>
      <c r="U8" s="11">
        <v>124364.94055962678</v>
      </c>
      <c r="V8" s="11">
        <v>126026.71590225065</v>
      </c>
      <c r="W8" s="11">
        <v>127689.81617027361</v>
      </c>
      <c r="X8" s="11">
        <v>129357.62002025855</v>
      </c>
      <c r="Y8" s="11">
        <v>131025.28574377307</v>
      </c>
      <c r="Z8" s="11">
        <v>132691.97276957653</v>
      </c>
      <c r="AA8" s="11">
        <v>134356.75897686405</v>
      </c>
      <c r="AB8" s="11">
        <v>136018.59380090801</v>
      </c>
      <c r="AC8" s="11">
        <v>137676.31223211586</v>
      </c>
      <c r="AD8" s="11">
        <v>139328.66346336086</v>
      </c>
    </row>
    <row r="9" spans="1:30" x14ac:dyDescent="0.25">
      <c r="A9" s="4" t="s">
        <v>263</v>
      </c>
      <c r="B9" s="11">
        <v>334493.67824370519</v>
      </c>
      <c r="C9" s="11">
        <v>341689.69559796411</v>
      </c>
      <c r="D9" s="11">
        <v>348964.21181429172</v>
      </c>
      <c r="E9" s="11">
        <v>356315.39939764957</v>
      </c>
      <c r="F9" s="11">
        <v>363741.87115160516</v>
      </c>
      <c r="G9" s="11">
        <v>371240.32628467138</v>
      </c>
      <c r="H9" s="11">
        <v>378806.4442410667</v>
      </c>
      <c r="I9" s="11">
        <v>386441.50751584891</v>
      </c>
      <c r="J9" s="11">
        <v>394140.84145117487</v>
      </c>
      <c r="K9" s="11">
        <v>401905.71549062984</v>
      </c>
      <c r="L9" s="11">
        <v>409734.84058313631</v>
      </c>
      <c r="M9" s="11">
        <v>417627.67254280421</v>
      </c>
      <c r="N9" s="11">
        <v>425586.15548454307</v>
      </c>
      <c r="O9" s="11">
        <v>433607.11513582407</v>
      </c>
      <c r="P9" s="11">
        <v>441689.31563063239</v>
      </c>
      <c r="Q9" s="11">
        <v>449831.85703103431</v>
      </c>
      <c r="R9" s="11">
        <v>458033.34115185955</v>
      </c>
      <c r="S9" s="11">
        <v>466292.69511407195</v>
      </c>
      <c r="T9" s="11">
        <v>474608.87583555485</v>
      </c>
      <c r="U9" s="11">
        <v>482980.52931983658</v>
      </c>
      <c r="V9" s="11">
        <v>491406.14391134278</v>
      </c>
      <c r="W9" s="11">
        <v>499884.72869378817</v>
      </c>
      <c r="X9" s="11">
        <v>508415.00784477754</v>
      </c>
      <c r="Y9" s="11">
        <v>516995.77077395009</v>
      </c>
      <c r="Z9" s="11">
        <v>525625.68348226417</v>
      </c>
      <c r="AA9" s="11">
        <v>534303.53070097568</v>
      </c>
      <c r="AB9" s="11">
        <v>543027.91680169967</v>
      </c>
      <c r="AC9" s="11">
        <v>551797.56281993748</v>
      </c>
      <c r="AD9" s="11">
        <v>560611.10016310867</v>
      </c>
    </row>
    <row r="10" spans="1:30" x14ac:dyDescent="0.2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spans="1:30" x14ac:dyDescent="0.25">
      <c r="A11" s="4" t="s">
        <v>264</v>
      </c>
      <c r="B11" s="5">
        <v>100.04167425019656</v>
      </c>
      <c r="C11" s="5">
        <v>101.37713043199018</v>
      </c>
      <c r="D11" s="5">
        <v>102.6830913147611</v>
      </c>
      <c r="E11" s="5">
        <v>103.97136298909902</v>
      </c>
      <c r="F11" s="5">
        <v>105.25049211650889</v>
      </c>
      <c r="G11" s="5">
        <v>106.52669825959798</v>
      </c>
      <c r="H11" s="5">
        <v>107.80446880396825</v>
      </c>
      <c r="I11" s="5">
        <v>109.08709846355164</v>
      </c>
      <c r="J11" s="5">
        <v>110.37693518475868</v>
      </c>
      <c r="K11" s="5">
        <v>111.67566977208124</v>
      </c>
      <c r="L11" s="5">
        <v>112.98452407096214</v>
      </c>
      <c r="M11" s="5">
        <v>114.30431980884795</v>
      </c>
      <c r="N11" s="5">
        <v>115.63560134909055</v>
      </c>
      <c r="O11" s="5">
        <v>116.97872500447876</v>
      </c>
      <c r="P11" s="5">
        <v>118.33391658918404</v>
      </c>
      <c r="Q11" s="5">
        <v>119.70123345750545</v>
      </c>
      <c r="R11" s="5">
        <v>121.08071788556217</v>
      </c>
      <c r="S11" s="5">
        <v>122.47233364597126</v>
      </c>
      <c r="T11" s="5">
        <v>123.87597464288797</v>
      </c>
      <c r="U11" s="5">
        <v>125.2915549427408</v>
      </c>
      <c r="V11" s="5">
        <v>126.71894734562196</v>
      </c>
      <c r="W11" s="5">
        <v>128.15801842623998</v>
      </c>
      <c r="X11" s="5">
        <v>129.60882038539586</v>
      </c>
      <c r="Y11" s="5">
        <v>131.07100346256144</v>
      </c>
      <c r="Z11" s="5">
        <v>132.54448878692529</v>
      </c>
      <c r="AA11" s="5">
        <v>134.02919474636172</v>
      </c>
      <c r="AB11" s="5">
        <v>135.52511720311244</v>
      </c>
      <c r="AC11" s="5">
        <v>137.03219889022142</v>
      </c>
      <c r="AD11" s="5">
        <v>138.55047476801954</v>
      </c>
    </row>
    <row r="12" spans="1:30" x14ac:dyDescent="0.25">
      <c r="A12" s="4" t="s">
        <v>265</v>
      </c>
      <c r="B12" s="10">
        <v>2893.8444668836169</v>
      </c>
      <c r="C12" s="10">
        <v>2920.2555882123547</v>
      </c>
      <c r="D12" s="10">
        <v>2946.108185281716</v>
      </c>
      <c r="E12" s="10">
        <v>2971.407155164427</v>
      </c>
      <c r="F12" s="10">
        <v>2996.1579331792173</v>
      </c>
      <c r="G12" s="10">
        <v>3020.3662504549579</v>
      </c>
      <c r="H12" s="10">
        <v>3044.037963249983</v>
      </c>
      <c r="I12" s="10">
        <v>3067.1794688763457</v>
      </c>
      <c r="J12" s="10">
        <v>3089.7974784176363</v>
      </c>
      <c r="K12" s="10">
        <v>3111.8986916535941</v>
      </c>
      <c r="L12" s="10">
        <v>3133.4900097960744</v>
      </c>
      <c r="M12" s="10">
        <v>3154.5786433388121</v>
      </c>
      <c r="N12" s="10">
        <v>3175.1721997110594</v>
      </c>
      <c r="O12" s="10">
        <v>3195.2781978157664</v>
      </c>
      <c r="P12" s="10">
        <v>3214.9045041262648</v>
      </c>
      <c r="Q12" s="10">
        <v>3234.0591181405898</v>
      </c>
      <c r="R12" s="10">
        <v>3252.7500365964397</v>
      </c>
      <c r="S12" s="10">
        <v>3270.9850824561272</v>
      </c>
      <c r="T12" s="10">
        <v>3288.7722087245652</v>
      </c>
      <c r="U12" s="10">
        <v>3306.1195612464244</v>
      </c>
      <c r="V12" s="10">
        <v>3323.0351888487371</v>
      </c>
      <c r="W12" s="10">
        <v>3339.5274792747273</v>
      </c>
      <c r="X12" s="10">
        <v>3355.6044320229807</v>
      </c>
      <c r="Y12" s="10">
        <v>3371.2740645634922</v>
      </c>
      <c r="Z12" s="10">
        <v>3386.5446549484759</v>
      </c>
      <c r="AA12" s="10">
        <v>3401.4243868727044</v>
      </c>
      <c r="AB12" s="10">
        <v>3415.9210869736889</v>
      </c>
      <c r="AC12" s="10">
        <v>3430.0428120799879</v>
      </c>
      <c r="AD12" s="10">
        <v>3443.7972152984744</v>
      </c>
    </row>
    <row r="13" spans="1:30" x14ac:dyDescent="0.2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spans="1:30" x14ac:dyDescent="0.2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1:30" x14ac:dyDescent="0.2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row>
    <row r="16" spans="1:30" x14ac:dyDescent="0.2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row>
    <row r="17" spans="1:41" ht="20.25" thickBot="1" x14ac:dyDescent="0.35">
      <c r="A17" s="3" t="s">
        <v>266</v>
      </c>
    </row>
    <row r="18" spans="1:41" ht="15.75" thickTop="1" x14ac:dyDescent="0.25">
      <c r="B18" s="1">
        <v>2022</v>
      </c>
      <c r="C18" s="2">
        <v>2023</v>
      </c>
      <c r="D18" s="1">
        <v>2024</v>
      </c>
      <c r="E18" s="2">
        <v>2025</v>
      </c>
      <c r="F18" s="1">
        <v>2026</v>
      </c>
      <c r="G18" s="2">
        <v>2027</v>
      </c>
      <c r="H18" s="1">
        <v>2028</v>
      </c>
      <c r="I18" s="2">
        <v>2029</v>
      </c>
      <c r="J18" s="1">
        <v>2030</v>
      </c>
      <c r="K18" s="2">
        <v>2031</v>
      </c>
      <c r="L18" s="1">
        <v>2032</v>
      </c>
      <c r="M18" s="2">
        <v>2033</v>
      </c>
      <c r="N18" s="1">
        <v>2034</v>
      </c>
      <c r="O18" s="2">
        <v>2035</v>
      </c>
      <c r="P18" s="1">
        <v>2036</v>
      </c>
      <c r="Q18" s="2">
        <v>2037</v>
      </c>
      <c r="R18" s="1">
        <v>2038</v>
      </c>
      <c r="S18" s="2">
        <v>2039</v>
      </c>
      <c r="T18" s="1">
        <v>2040</v>
      </c>
      <c r="U18" s="2">
        <v>2041</v>
      </c>
      <c r="V18" s="1">
        <v>2042</v>
      </c>
      <c r="W18" s="2">
        <v>2043</v>
      </c>
      <c r="X18" s="1">
        <v>2044</v>
      </c>
      <c r="Y18" s="2">
        <v>2045</v>
      </c>
      <c r="Z18" s="1">
        <v>2046</v>
      </c>
      <c r="AA18" s="2">
        <v>2047</v>
      </c>
      <c r="AB18" s="1">
        <v>2048</v>
      </c>
      <c r="AC18" s="2">
        <v>2049</v>
      </c>
      <c r="AD18" s="1">
        <v>2050</v>
      </c>
      <c r="AO18" s="12"/>
    </row>
    <row r="19" spans="1:41" x14ac:dyDescent="0.25">
      <c r="A19" t="s">
        <v>71</v>
      </c>
      <c r="B19" s="10">
        <v>1762.982408603084</v>
      </c>
      <c r="C19" s="10">
        <v>1792.2449242801883</v>
      </c>
      <c r="D19" s="10">
        <v>1820.9978157318028</v>
      </c>
      <c r="E19" s="10">
        <v>1849.1989914847852</v>
      </c>
      <c r="F19" s="10">
        <v>1876.8662428819093</v>
      </c>
      <c r="G19" s="10">
        <v>1904.0398595597535</v>
      </c>
      <c r="H19" s="10">
        <v>1930.7653920856762</v>
      </c>
      <c r="I19" s="10">
        <v>1957.0875041775362</v>
      </c>
      <c r="J19" s="10">
        <v>1983.0458667990376</v>
      </c>
      <c r="K19" s="10">
        <v>2008.6737199973559</v>
      </c>
      <c r="L19" s="10">
        <v>2033.9991739765508</v>
      </c>
      <c r="M19" s="10">
        <v>2059.0444135058306</v>
      </c>
      <c r="N19" s="10">
        <v>2083.8266953907109</v>
      </c>
      <c r="O19" s="10">
        <v>2108.3586384513396</v>
      </c>
      <c r="P19" s="10">
        <v>2132.6488565964614</v>
      </c>
      <c r="Q19" s="10">
        <v>2156.7024372858482</v>
      </c>
      <c r="R19" s="10">
        <v>2180.5220810981632</v>
      </c>
      <c r="S19" s="10">
        <v>2204.1070260164233</v>
      </c>
      <c r="T19" s="10">
        <v>2227.4545497516074</v>
      </c>
      <c r="U19" s="10">
        <v>2250.5604625460974</v>
      </c>
      <c r="V19" s="10">
        <v>2273.4177887584574</v>
      </c>
      <c r="W19" s="10">
        <v>2296.0186614538529</v>
      </c>
      <c r="X19" s="10">
        <v>2318.3439210193442</v>
      </c>
      <c r="Y19" s="10">
        <v>2340.3905809050666</v>
      </c>
      <c r="Z19" s="10">
        <v>2362.1462374812472</v>
      </c>
      <c r="AA19" s="10">
        <v>2383.5978499681055</v>
      </c>
      <c r="AB19" s="10">
        <v>2404.7302928565396</v>
      </c>
      <c r="AC19" s="10">
        <v>2425.5274612801522</v>
      </c>
      <c r="AD19" s="10">
        <v>2445.9714126714434</v>
      </c>
    </row>
    <row r="20" spans="1:41" x14ac:dyDescent="0.25">
      <c r="A20" t="s">
        <v>72</v>
      </c>
      <c r="B20" s="10">
        <v>1756.756626372706</v>
      </c>
      <c r="C20" s="10">
        <v>1785.8664350049296</v>
      </c>
      <c r="D20" s="10">
        <v>1814.4627644380362</v>
      </c>
      <c r="E20" s="10">
        <v>1842.4755153164363</v>
      </c>
      <c r="F20" s="10">
        <v>1869.9082055370229</v>
      </c>
      <c r="G20" s="10">
        <v>1896.793676482823</v>
      </c>
      <c r="H20" s="10">
        <v>1923.1750756704632</v>
      </c>
      <c r="I20" s="10">
        <v>1949.096164999165</v>
      </c>
      <c r="J20" s="10">
        <v>1974.5975980857977</v>
      </c>
      <c r="K20" s="10">
        <v>1999.7153727109664</v>
      </c>
      <c r="L20" s="10">
        <v>2024.4792521430979</v>
      </c>
      <c r="M20" s="10">
        <v>2048.914726385312</v>
      </c>
      <c r="N20" s="10">
        <v>2073.0418216342023</v>
      </c>
      <c r="O20" s="10">
        <v>2096.8758924802692</v>
      </c>
      <c r="P20" s="10">
        <v>2120.4282030429499</v>
      </c>
      <c r="Q20" s="10">
        <v>2143.7066796962572</v>
      </c>
      <c r="R20" s="10">
        <v>2166.7159300039852</v>
      </c>
      <c r="S20" s="10">
        <v>2189.4579393875501</v>
      </c>
      <c r="T20" s="10">
        <v>2211.9323087930106</v>
      </c>
      <c r="U20" s="10">
        <v>2234.1361260576368</v>
      </c>
      <c r="V20" s="10">
        <v>2256.0647941920001</v>
      </c>
      <c r="W20" s="10">
        <v>2277.7121015224079</v>
      </c>
      <c r="X20" s="10">
        <v>2299.0623667510636</v>
      </c>
      <c r="Y20" s="10">
        <v>2320.1119921467016</v>
      </c>
      <c r="Z20" s="10">
        <v>2340.8510492469427</v>
      </c>
      <c r="AA20" s="10">
        <v>2361.2677498423773</v>
      </c>
      <c r="AB20" s="10">
        <v>2381.3489317199464</v>
      </c>
      <c r="AC20" s="10">
        <v>2401.079798733706</v>
      </c>
      <c r="AD20" s="10">
        <v>2420.4441842166884</v>
      </c>
    </row>
    <row r="21" spans="1:41" x14ac:dyDescent="0.25">
      <c r="A21" t="s">
        <v>73</v>
      </c>
      <c r="B21" s="10">
        <v>7668.8322940228563</v>
      </c>
      <c r="C21" s="10">
        <v>7792.3925310502473</v>
      </c>
      <c r="D21" s="10">
        <v>7909.3628045534633</v>
      </c>
      <c r="E21" s="10">
        <v>8020.1811708242185</v>
      </c>
      <c r="F21" s="10">
        <v>8125.4881172988362</v>
      </c>
      <c r="G21" s="10">
        <v>8225.9059668370974</v>
      </c>
      <c r="H21" s="10">
        <v>8321.9931571245615</v>
      </c>
      <c r="I21" s="10">
        <v>8414.2305370908398</v>
      </c>
      <c r="J21" s="10">
        <v>8503.0303455303856</v>
      </c>
      <c r="K21" s="10">
        <v>8588.7386673095734</v>
      </c>
      <c r="L21" s="10">
        <v>8671.6484226449829</v>
      </c>
      <c r="M21" s="10">
        <v>8752.0029622975489</v>
      </c>
      <c r="N21" s="10">
        <v>8830.0055479777711</v>
      </c>
      <c r="O21" s="10">
        <v>8905.8220380743478</v>
      </c>
      <c r="P21" s="10">
        <v>8979.5907073766721</v>
      </c>
      <c r="Q21" s="10">
        <v>9051.422401863947</v>
      </c>
      <c r="R21" s="10">
        <v>9121.405504639004</v>
      </c>
      <c r="S21" s="10">
        <v>9189.6094854393523</v>
      </c>
      <c r="T21" s="10">
        <v>9256.0846591182053</v>
      </c>
      <c r="U21" s="10">
        <v>9320.870574967541</v>
      </c>
      <c r="V21" s="10">
        <v>9383.9901765185532</v>
      </c>
      <c r="W21" s="10">
        <v>9445.4567830373708</v>
      </c>
      <c r="X21" s="10">
        <v>9505.2514084131362</v>
      </c>
      <c r="Y21" s="10">
        <v>9563.3714385042786</v>
      </c>
      <c r="Z21" s="10">
        <v>9619.8099243613888</v>
      </c>
      <c r="AA21" s="10">
        <v>9674.54941616205</v>
      </c>
      <c r="AB21" s="10">
        <v>9727.5570927027475</v>
      </c>
      <c r="AC21" s="10">
        <v>9778.7972261601153</v>
      </c>
      <c r="AD21" s="10">
        <v>9828.2197372414103</v>
      </c>
    </row>
    <row r="22" spans="1:41" x14ac:dyDescent="0.25">
      <c r="A22" t="s">
        <v>74</v>
      </c>
      <c r="B22" s="10">
        <v>517.25298827398206</v>
      </c>
      <c r="C22" s="10">
        <v>525.7489737751315</v>
      </c>
      <c r="D22" s="10">
        <v>534.21437437417046</v>
      </c>
      <c r="E22" s="10">
        <v>542.62569745195628</v>
      </c>
      <c r="F22" s="10">
        <v>550.96605838801599</v>
      </c>
      <c r="G22" s="10">
        <v>559.22433909284143</v>
      </c>
      <c r="H22" s="10">
        <v>567.39356767868946</v>
      </c>
      <c r="I22" s="10">
        <v>575.46999590464725</v>
      </c>
      <c r="J22" s="10">
        <v>583.45144004829706</v>
      </c>
      <c r="K22" s="10">
        <v>591.33732860543898</v>
      </c>
      <c r="L22" s="10">
        <v>599.12757090287187</v>
      </c>
      <c r="M22" s="10">
        <v>606.82253751841847</v>
      </c>
      <c r="N22" s="10">
        <v>614.4228742348796</v>
      </c>
      <c r="O22" s="10">
        <v>621.92910797611262</v>
      </c>
      <c r="P22" s="10">
        <v>629.3416654140326</v>
      </c>
      <c r="Q22" s="10">
        <v>636.66065122929558</v>
      </c>
      <c r="R22" s="10">
        <v>643.88607565803113</v>
      </c>
      <c r="S22" s="10">
        <v>651.01773509268867</v>
      </c>
      <c r="T22" s="10">
        <v>658.05480969309326</v>
      </c>
      <c r="U22" s="10">
        <v>664.9965943388753</v>
      </c>
      <c r="V22" s="10">
        <v>671.84176308898225</v>
      </c>
      <c r="W22" s="10">
        <v>678.58898106489823</v>
      </c>
      <c r="X22" s="10">
        <v>685.23319854713054</v>
      </c>
      <c r="Y22" s="10">
        <v>691.77562107225049</v>
      </c>
      <c r="Z22" s="10">
        <v>698.21373155146898</v>
      </c>
      <c r="AA22" s="10">
        <v>704.54463001939484</v>
      </c>
      <c r="AB22" s="10">
        <v>710.7653463294148</v>
      </c>
      <c r="AC22" s="10">
        <v>716.87244843861629</v>
      </c>
      <c r="AD22" s="10">
        <v>722.86198822930066</v>
      </c>
    </row>
    <row r="23" spans="1:41" x14ac:dyDescent="0.25">
      <c r="A23" t="s">
        <v>75</v>
      </c>
      <c r="B23" s="10">
        <v>436.84957320511836</v>
      </c>
      <c r="C23" s="10">
        <v>443.15597864699856</v>
      </c>
      <c r="D23" s="10">
        <v>449.24206272031591</v>
      </c>
      <c r="E23" s="10">
        <v>455.08822570032891</v>
      </c>
      <c r="F23" s="10">
        <v>460.69389876454147</v>
      </c>
      <c r="G23" s="10">
        <v>466.06738769263859</v>
      </c>
      <c r="H23" s="10">
        <v>471.22097501047017</v>
      </c>
      <c r="I23" s="10">
        <v>476.16835640215419</v>
      </c>
      <c r="J23" s="10">
        <v>480.92305132569447</v>
      </c>
      <c r="K23" s="10">
        <v>485.49790579028229</v>
      </c>
      <c r="L23" s="10">
        <v>489.90469581433018</v>
      </c>
      <c r="M23" s="10">
        <v>494.15368505886278</v>
      </c>
      <c r="N23" s="10">
        <v>498.25401050063687</v>
      </c>
      <c r="O23" s="10">
        <v>502.21354451392421</v>
      </c>
      <c r="P23" s="10">
        <v>506.03894225827514</v>
      </c>
      <c r="Q23" s="10">
        <v>509.73587049703752</v>
      </c>
      <c r="R23" s="10">
        <v>513.30904664985724</v>
      </c>
      <c r="S23" s="10">
        <v>516.76231010007143</v>
      </c>
      <c r="T23" s="10">
        <v>520.09874087801393</v>
      </c>
      <c r="U23" s="10">
        <v>523.32079888171256</v>
      </c>
      <c r="V23" s="10">
        <v>526.43042103406674</v>
      </c>
      <c r="W23" s="10">
        <v>529.42891846543557</v>
      </c>
      <c r="X23" s="10">
        <v>532.31668824170742</v>
      </c>
      <c r="Y23" s="10">
        <v>535.09441141904517</v>
      </c>
      <c r="Z23" s="10">
        <v>537.76242643886644</v>
      </c>
      <c r="AA23" s="10">
        <v>540.32051379443385</v>
      </c>
      <c r="AB23" s="10">
        <v>542.76832799133422</v>
      </c>
      <c r="AC23" s="10">
        <v>545.10505934324271</v>
      </c>
      <c r="AD23" s="10">
        <v>547.32982709307475</v>
      </c>
    </row>
    <row r="24" spans="1:41" x14ac:dyDescent="0.25">
      <c r="A24" t="s">
        <v>76</v>
      </c>
      <c r="B24" s="10">
        <v>2511.9187198886129</v>
      </c>
      <c r="C24" s="10">
        <v>2549.8348811702708</v>
      </c>
      <c r="D24" s="10">
        <v>2586.5588852212641</v>
      </c>
      <c r="E24" s="10">
        <v>2622.1111365383858</v>
      </c>
      <c r="F24" s="10">
        <v>2656.5682997217964</v>
      </c>
      <c r="G24" s="10">
        <v>2690.0274988891788</v>
      </c>
      <c r="H24" s="10">
        <v>2722.5876098308813</v>
      </c>
      <c r="I24" s="10">
        <v>2754.3408537876144</v>
      </c>
      <c r="J24" s="10">
        <v>2785.369343076879</v>
      </c>
      <c r="K24" s="10">
        <v>2815.7438061542953</v>
      </c>
      <c r="L24" s="10">
        <v>2845.523665511751</v>
      </c>
      <c r="M24" s="10">
        <v>2874.7582981422947</v>
      </c>
      <c r="N24" s="10">
        <v>2903.4875090608884</v>
      </c>
      <c r="O24" s="10">
        <v>2931.7428786697692</v>
      </c>
      <c r="P24" s="10">
        <v>2959.5489868330624</v>
      </c>
      <c r="Q24" s="10">
        <v>2986.9244577615364</v>
      </c>
      <c r="R24" s="10">
        <v>3013.8817807863566</v>
      </c>
      <c r="S24" s="10">
        <v>3040.4298983932049</v>
      </c>
      <c r="T24" s="10">
        <v>3066.5730960726019</v>
      </c>
      <c r="U24" s="10">
        <v>3092.3121891362175</v>
      </c>
      <c r="V24" s="10">
        <v>3117.6453150674938</v>
      </c>
      <c r="W24" s="10">
        <v>3142.5683531747604</v>
      </c>
      <c r="X24" s="10">
        <v>3167.0638282970876</v>
      </c>
      <c r="Y24" s="10">
        <v>3191.1324438519759</v>
      </c>
      <c r="Z24" s="10">
        <v>3214.7641257241248</v>
      </c>
      <c r="AA24" s="10">
        <v>3237.9461868789945</v>
      </c>
      <c r="AB24" s="10">
        <v>3260.664826361683</v>
      </c>
      <c r="AC24" s="10">
        <v>3282.9040565126452</v>
      </c>
      <c r="AD24" s="10">
        <v>3304.6464755861325</v>
      </c>
    </row>
    <row r="25" spans="1:41" x14ac:dyDescent="0.25">
      <c r="A25" t="s">
        <v>77</v>
      </c>
      <c r="B25" s="10">
        <v>3340.1854578191978</v>
      </c>
      <c r="C25" s="10">
        <v>3399.0996396259807</v>
      </c>
      <c r="D25" s="10">
        <v>3456.6882036850793</v>
      </c>
      <c r="E25" s="10">
        <v>3512.9326764964849</v>
      </c>
      <c r="F25" s="10">
        <v>3567.9338628443306</v>
      </c>
      <c r="G25" s="10">
        <v>3621.8285344752567</v>
      </c>
      <c r="H25" s="10">
        <v>3674.7546621759657</v>
      </c>
      <c r="I25" s="10">
        <v>3726.8394247888777</v>
      </c>
      <c r="J25" s="10">
        <v>3778.1921598728954</v>
      </c>
      <c r="K25" s="10">
        <v>3828.9058469108431</v>
      </c>
      <c r="L25" s="10">
        <v>3879.0560572657319</v>
      </c>
      <c r="M25" s="10">
        <v>3928.7036070859817</v>
      </c>
      <c r="N25" s="10">
        <v>3977.8968613007305</v>
      </c>
      <c r="O25" s="10">
        <v>4026.6726920868805</v>
      </c>
      <c r="P25" s="10">
        <v>4075.0576258809897</v>
      </c>
      <c r="Q25" s="10">
        <v>4123.0697409000595</v>
      </c>
      <c r="R25" s="10">
        <v>4170.7214674515162</v>
      </c>
      <c r="S25" s="10">
        <v>4218.0174648735574</v>
      </c>
      <c r="T25" s="10">
        <v>4264.9578320859773</v>
      </c>
      <c r="U25" s="10">
        <v>4311.5377902141363</v>
      </c>
      <c r="V25" s="10">
        <v>4357.7499052213579</v>
      </c>
      <c r="W25" s="10">
        <v>4403.5811775229176</v>
      </c>
      <c r="X25" s="10">
        <v>4449.0044223312898</v>
      </c>
      <c r="Y25" s="10">
        <v>4494.0095938479208</v>
      </c>
      <c r="Z25" s="10">
        <v>4538.5780421671097</v>
      </c>
      <c r="AA25" s="10">
        <v>4582.6866826479954</v>
      </c>
      <c r="AB25" s="10">
        <v>4626.3098208390174</v>
      </c>
      <c r="AC25" s="10">
        <v>4669.4192370744076</v>
      </c>
      <c r="AD25" s="10">
        <v>4711.9825071863897</v>
      </c>
    </row>
    <row r="26" spans="1:41" x14ac:dyDescent="0.25">
      <c r="A26" t="s">
        <v>78</v>
      </c>
      <c r="B26" s="10">
        <v>366.11470345716333</v>
      </c>
      <c r="C26" s="10">
        <v>375.68885987776451</v>
      </c>
      <c r="D26" s="10">
        <v>385.48475808470954</v>
      </c>
      <c r="E26" s="10">
        <v>395.44502870037741</v>
      </c>
      <c r="F26" s="10">
        <v>405.53856688396581</v>
      </c>
      <c r="G26" s="10">
        <v>415.74970519110684</v>
      </c>
      <c r="H26" s="10">
        <v>426.07172701549825</v>
      </c>
      <c r="I26" s="10">
        <v>436.5031148837964</v>
      </c>
      <c r="J26" s="10">
        <v>447.04496966934511</v>
      </c>
      <c r="K26" s="10">
        <v>457.69975471955661</v>
      </c>
      <c r="L26" s="10">
        <v>468.47029450480375</v>
      </c>
      <c r="M26" s="10">
        <v>479.35923251448861</v>
      </c>
      <c r="N26" s="10">
        <v>490.36877465054465</v>
      </c>
      <c r="O26" s="10">
        <v>501.50043681052802</v>
      </c>
      <c r="P26" s="10">
        <v>512.7550100920862</v>
      </c>
      <c r="Q26" s="10">
        <v>524.13248122784091</v>
      </c>
      <c r="R26" s="10">
        <v>535.63189053306803</v>
      </c>
      <c r="S26" s="10">
        <v>547.25157005423773</v>
      </c>
      <c r="T26" s="10">
        <v>558.98891213050263</v>
      </c>
      <c r="U26" s="10">
        <v>570.84047948406919</v>
      </c>
      <c r="V26" s="10">
        <v>582.80198366011984</v>
      </c>
      <c r="W26" s="10">
        <v>594.86832875251469</v>
      </c>
      <c r="X26" s="10">
        <v>607.03034129763569</v>
      </c>
      <c r="Y26" s="10">
        <v>619.28322008676798</v>
      </c>
      <c r="Z26" s="10">
        <v>631.61926752122883</v>
      </c>
      <c r="AA26" s="10">
        <v>644.02950060846899</v>
      </c>
      <c r="AB26" s="10">
        <v>656.504079458717</v>
      </c>
      <c r="AC26" s="10">
        <v>669.03186427316621</v>
      </c>
      <c r="AD26" s="10">
        <v>681.60055294119638</v>
      </c>
    </row>
    <row r="27" spans="1:41" x14ac:dyDescent="0.25">
      <c r="A27" t="s">
        <v>79</v>
      </c>
      <c r="B27" s="10">
        <v>1850.5638916020359</v>
      </c>
      <c r="C27" s="10">
        <v>1884.246929830209</v>
      </c>
      <c r="D27" s="10">
        <v>1916.7972953462076</v>
      </c>
      <c r="E27" s="10">
        <v>1948.1672157004757</v>
      </c>
      <c r="F27" s="10">
        <v>1978.4495268193361</v>
      </c>
      <c r="G27" s="10">
        <v>2007.7788568693097</v>
      </c>
      <c r="H27" s="10">
        <v>2036.2923367337039</v>
      </c>
      <c r="I27" s="10">
        <v>2064.1133791143898</v>
      </c>
      <c r="J27" s="10">
        <v>2091.3462631947145</v>
      </c>
      <c r="K27" s="10">
        <v>2118.0761643011301</v>
      </c>
      <c r="L27" s="10">
        <v>2144.3701881204315</v>
      </c>
      <c r="M27" s="10">
        <v>2170.2799537380115</v>
      </c>
      <c r="N27" s="10">
        <v>2195.8439048832402</v>
      </c>
      <c r="O27" s="10">
        <v>2221.0890938730518</v>
      </c>
      <c r="P27" s="10">
        <v>2246.0334620079479</v>
      </c>
      <c r="Q27" s="10">
        <v>2270.687719974017</v>
      </c>
      <c r="R27" s="10">
        <v>2295.0563043958332</v>
      </c>
      <c r="S27" s="10">
        <v>2319.1383132624842</v>
      </c>
      <c r="T27" s="10">
        <v>2342.9291953315851</v>
      </c>
      <c r="U27" s="10">
        <v>2366.4205785800709</v>
      </c>
      <c r="V27" s="10">
        <v>2389.6015974819834</v>
      </c>
      <c r="W27" s="10">
        <v>2412.4588542178344</v>
      </c>
      <c r="X27" s="10">
        <v>2434.9686404799736</v>
      </c>
      <c r="Y27" s="10">
        <v>2457.1173892408956</v>
      </c>
      <c r="Z27" s="10">
        <v>2478.8884392765308</v>
      </c>
      <c r="AA27" s="10">
        <v>2500.2626147504379</v>
      </c>
      <c r="AB27" s="10">
        <v>2521.2183573050684</v>
      </c>
      <c r="AC27" s="10">
        <v>2541.732506386521</v>
      </c>
      <c r="AD27" s="10">
        <v>2561.779763856885</v>
      </c>
    </row>
    <row r="28" spans="1:41" x14ac:dyDescent="0.25">
      <c r="A28" t="s">
        <v>80</v>
      </c>
      <c r="B28" s="10">
        <v>173.767049721354</v>
      </c>
      <c r="C28" s="10">
        <v>176.68249905180346</v>
      </c>
      <c r="D28" s="10">
        <v>179.53867394423284</v>
      </c>
      <c r="E28" s="10">
        <v>182.33553675106279</v>
      </c>
      <c r="F28" s="10">
        <v>185.07567452288058</v>
      </c>
      <c r="G28" s="10">
        <v>187.76277278602456</v>
      </c>
      <c r="H28" s="10">
        <v>190.40085046622812</v>
      </c>
      <c r="I28" s="10">
        <v>192.99370499723966</v>
      </c>
      <c r="J28" s="10">
        <v>195.54504092446027</v>
      </c>
      <c r="K28" s="10">
        <v>198.05744108678658</v>
      </c>
      <c r="L28" s="10">
        <v>200.533734462518</v>
      </c>
      <c r="M28" s="10">
        <v>202.97584490517917</v>
      </c>
      <c r="N28" s="10">
        <v>205.38534022421149</v>
      </c>
      <c r="O28" s="10">
        <v>207.76340125901655</v>
      </c>
      <c r="P28" s="10">
        <v>210.11068169268137</v>
      </c>
      <c r="Q28" s="10">
        <v>212.42809118164149</v>
      </c>
      <c r="R28" s="10">
        <v>214.71513348093248</v>
      </c>
      <c r="S28" s="10">
        <v>216.9721066470785</v>
      </c>
      <c r="T28" s="10">
        <v>219.1987968098025</v>
      </c>
      <c r="U28" s="10">
        <v>221.39421462063285</v>
      </c>
      <c r="V28" s="10">
        <v>223.5579011149558</v>
      </c>
      <c r="W28" s="10">
        <v>225.68870948393976</v>
      </c>
      <c r="X28" s="10">
        <v>227.78475333462185</v>
      </c>
      <c r="Y28" s="10">
        <v>229.84552457640589</v>
      </c>
      <c r="Z28" s="10">
        <v>231.86989797847733</v>
      </c>
      <c r="AA28" s="10">
        <v>233.85636294736264</v>
      </c>
      <c r="AB28" s="10">
        <v>235.80285418773306</v>
      </c>
      <c r="AC28" s="10">
        <v>237.70768659211151</v>
      </c>
      <c r="AD28" s="10">
        <v>239.56906613556035</v>
      </c>
    </row>
    <row r="29" spans="1:41" x14ac:dyDescent="0.25">
      <c r="A29" t="s">
        <v>81</v>
      </c>
      <c r="B29" s="10">
        <v>457.21858779502014</v>
      </c>
      <c r="C29" s="10">
        <v>465.01018586972253</v>
      </c>
      <c r="D29" s="10">
        <v>472.71466344693744</v>
      </c>
      <c r="E29" s="10">
        <v>480.29108600204415</v>
      </c>
      <c r="F29" s="10">
        <v>487.7144861647796</v>
      </c>
      <c r="G29" s="10">
        <v>494.96958878931815</v>
      </c>
      <c r="H29" s="10">
        <v>502.0473322046347</v>
      </c>
      <c r="I29" s="10">
        <v>508.9428421822218</v>
      </c>
      <c r="J29" s="10">
        <v>515.65399624696875</v>
      </c>
      <c r="K29" s="10">
        <v>522.18032684200477</v>
      </c>
      <c r="L29" s="10">
        <v>528.5227773610228</v>
      </c>
      <c r="M29" s="10">
        <v>534.68299234299798</v>
      </c>
      <c r="N29" s="10">
        <v>540.66330390491453</v>
      </c>
      <c r="O29" s="10">
        <v>546.46617435190126</v>
      </c>
      <c r="P29" s="10">
        <v>552.09425699120311</v>
      </c>
      <c r="Q29" s="10">
        <v>557.55044969174685</v>
      </c>
      <c r="R29" s="10">
        <v>562.83752762654478</v>
      </c>
      <c r="S29" s="10">
        <v>567.95813605443811</v>
      </c>
      <c r="T29" s="10">
        <v>572.91492700963693</v>
      </c>
      <c r="U29" s="10">
        <v>577.71034414180008</v>
      </c>
      <c r="V29" s="10">
        <v>582.34664561430191</v>
      </c>
      <c r="W29" s="10">
        <v>586.82601361092384</v>
      </c>
      <c r="X29" s="10">
        <v>591.14936155026339</v>
      </c>
      <c r="Y29" s="10">
        <v>595.31909739958371</v>
      </c>
      <c r="Z29" s="10">
        <v>599.33682136069103</v>
      </c>
      <c r="AA29" s="10">
        <v>603.20372126715461</v>
      </c>
      <c r="AB29" s="10">
        <v>606.92071753980497</v>
      </c>
      <c r="AC29" s="10">
        <v>610.48865031596483</v>
      </c>
      <c r="AD29" s="10">
        <v>613.90794558808602</v>
      </c>
    </row>
    <row r="30" spans="1:41" x14ac:dyDescent="0.25">
      <c r="A30" t="s">
        <v>82</v>
      </c>
      <c r="B30" s="10">
        <v>631.14007643428772</v>
      </c>
      <c r="C30" s="10">
        <v>636.72383078857843</v>
      </c>
      <c r="D30" s="10">
        <v>642.13476417213872</v>
      </c>
      <c r="E30" s="10">
        <v>647.37643894882444</v>
      </c>
      <c r="F30" s="10">
        <v>652.45718365835114</v>
      </c>
      <c r="G30" s="10">
        <v>657.38651511216199</v>
      </c>
      <c r="H30" s="10">
        <v>662.17394761688672</v>
      </c>
      <c r="I30" s="10">
        <v>666.82813815292491</v>
      </c>
      <c r="J30" s="10">
        <v>671.35678775822782</v>
      </c>
      <c r="K30" s="10">
        <v>675.76646133363397</v>
      </c>
      <c r="L30" s="10">
        <v>680.06277232850755</v>
      </c>
      <c r="M30" s="10">
        <v>684.25058524743497</v>
      </c>
      <c r="N30" s="10">
        <v>688.33386266606783</v>
      </c>
      <c r="O30" s="10">
        <v>692.31601757841497</v>
      </c>
      <c r="P30" s="10">
        <v>696.19995389236294</v>
      </c>
      <c r="Q30" s="10">
        <v>699.987707870078</v>
      </c>
      <c r="R30" s="10">
        <v>703.6815988022729</v>
      </c>
      <c r="S30" s="10">
        <v>707.28294194371813</v>
      </c>
      <c r="T30" s="10">
        <v>710.7923805153406</v>
      </c>
      <c r="U30" s="10">
        <v>714.21293306593032</v>
      </c>
      <c r="V30" s="10">
        <v>717.5441404687939</v>
      </c>
      <c r="W30" s="10">
        <v>720.78664733405367</v>
      </c>
      <c r="X30" s="10">
        <v>723.9411741233655</v>
      </c>
      <c r="Y30" s="10">
        <v>727.00907273990629</v>
      </c>
      <c r="Z30" s="10">
        <v>729.99009160571825</v>
      </c>
      <c r="AA30" s="10">
        <v>732.88678226865784</v>
      </c>
      <c r="AB30" s="10">
        <v>735.69797526031562</v>
      </c>
      <c r="AC30" s="10">
        <v>738.42620430325155</v>
      </c>
      <c r="AD30" s="10">
        <v>741.07146784344889</v>
      </c>
    </row>
    <row r="31" spans="1:41" x14ac:dyDescent="0.25">
      <c r="A31" t="s">
        <v>83</v>
      </c>
      <c r="B31" s="10">
        <v>163.67704984331678</v>
      </c>
      <c r="C31" s="10">
        <v>166.44718577286301</v>
      </c>
      <c r="D31" s="10">
        <v>169.16520165572464</v>
      </c>
      <c r="E31" s="10">
        <v>171.83703056198144</v>
      </c>
      <c r="F31" s="10">
        <v>174.46787272251046</v>
      </c>
      <c r="G31" s="10">
        <v>177.06240249241191</v>
      </c>
      <c r="H31" s="10">
        <v>179.6246899933054</v>
      </c>
      <c r="I31" s="10">
        <v>182.15816991626929</v>
      </c>
      <c r="J31" s="10">
        <v>184.66564946220672</v>
      </c>
      <c r="K31" s="10">
        <v>187.14934732387593</v>
      </c>
      <c r="L31" s="10">
        <v>189.61097918234367</v>
      </c>
      <c r="M31" s="10">
        <v>192.05178434159939</v>
      </c>
      <c r="N31" s="10">
        <v>194.47261718077402</v>
      </c>
      <c r="O31" s="10">
        <v>196.87396421694439</v>
      </c>
      <c r="P31" s="10">
        <v>199.25603060033433</v>
      </c>
      <c r="Q31" s="10">
        <v>201.6187254959228</v>
      </c>
      <c r="R31" s="10">
        <v>203.9617530648126</v>
      </c>
      <c r="S31" s="10">
        <v>206.28458844427064</v>
      </c>
      <c r="T31" s="10">
        <v>208.58655269969748</v>
      </c>
      <c r="U31" s="10">
        <v>210.86679416346675</v>
      </c>
      <c r="V31" s="10">
        <v>213.12428708503671</v>
      </c>
      <c r="W31" s="10">
        <v>215.35789028198246</v>
      </c>
      <c r="X31" s="10">
        <v>217.56453402509402</v>
      </c>
      <c r="Y31" s="10">
        <v>219.74458223926695</v>
      </c>
      <c r="Z31" s="10">
        <v>221.8964586366657</v>
      </c>
      <c r="AA31" s="10">
        <v>224.0184606987147</v>
      </c>
      <c r="AB31" s="10">
        <v>226.10872642484512</v>
      </c>
      <c r="AC31" s="10">
        <v>228.16526819710734</v>
      </c>
      <c r="AD31" s="10">
        <v>230.1858542758107</v>
      </c>
    </row>
    <row r="32" spans="1:41" x14ac:dyDescent="0.25">
      <c r="A32" t="s">
        <v>84</v>
      </c>
      <c r="B32" s="10">
        <v>1144.5596839051591</v>
      </c>
      <c r="C32" s="10">
        <v>1164.9664951374145</v>
      </c>
      <c r="D32" s="10">
        <v>1185.363185247375</v>
      </c>
      <c r="E32" s="10">
        <v>1205.7549920823512</v>
      </c>
      <c r="F32" s="10">
        <v>1226.1410101245908</v>
      </c>
      <c r="G32" s="10">
        <v>1246.5193764898511</v>
      </c>
      <c r="H32" s="10">
        <v>1266.8882098403431</v>
      </c>
      <c r="I32" s="10">
        <v>1287.2460580685881</v>
      </c>
      <c r="J32" s="10">
        <v>1307.5906885454463</v>
      </c>
      <c r="K32" s="10">
        <v>1327.9198197675871</v>
      </c>
      <c r="L32" s="10">
        <v>1348.2303402450655</v>
      </c>
      <c r="M32" s="10">
        <v>1368.5187729587697</v>
      </c>
      <c r="N32" s="10">
        <v>1388.7806531903748</v>
      </c>
      <c r="O32" s="10">
        <v>1409.010881016332</v>
      </c>
      <c r="P32" s="10">
        <v>1429.2037053534159</v>
      </c>
      <c r="Q32" s="10">
        <v>1449.3524781817728</v>
      </c>
      <c r="R32" s="10">
        <v>1469.4500626819729</v>
      </c>
      <c r="S32" s="10">
        <v>1489.4882166283937</v>
      </c>
      <c r="T32" s="10">
        <v>1509.458226974775</v>
      </c>
      <c r="U32" s="10">
        <v>1529.3504831938105</v>
      </c>
      <c r="V32" s="10">
        <v>1549.1544936342816</v>
      </c>
      <c r="W32" s="10">
        <v>1568.8592801158484</v>
      </c>
      <c r="X32" s="10">
        <v>1588.4696953812002</v>
      </c>
      <c r="Y32" s="10">
        <v>1607.9583134542038</v>
      </c>
      <c r="Z32" s="10">
        <v>1627.3104196299296</v>
      </c>
      <c r="AA32" s="10">
        <v>1646.5107239697279</v>
      </c>
      <c r="AB32" s="10">
        <v>1665.5427502361078</v>
      </c>
      <c r="AC32" s="10">
        <v>1684.3885335353004</v>
      </c>
      <c r="AD32" s="10">
        <v>1703.0286488532004</v>
      </c>
    </row>
    <row r="33" spans="1:30" x14ac:dyDescent="0.25">
      <c r="A33" t="s">
        <v>85</v>
      </c>
      <c r="B33" s="10">
        <v>3011.5478240860666</v>
      </c>
      <c r="C33" s="10">
        <v>3062.8043676026123</v>
      </c>
      <c r="D33" s="10">
        <v>3113.4360220441386</v>
      </c>
      <c r="E33" s="10">
        <v>3163.1776164454773</v>
      </c>
      <c r="F33" s="10">
        <v>3211.9610827554452</v>
      </c>
      <c r="G33" s="10">
        <v>3259.8043292092216</v>
      </c>
      <c r="H33" s="10">
        <v>3306.760512673462</v>
      </c>
      <c r="I33" s="10">
        <v>3352.8961265157354</v>
      </c>
      <c r="J33" s="10">
        <v>3398.2768995577003</v>
      </c>
      <c r="K33" s="10">
        <v>3442.9636931883369</v>
      </c>
      <c r="L33" s="10">
        <v>3487.0096401297619</v>
      </c>
      <c r="M33" s="10">
        <v>3530.4593550874069</v>
      </c>
      <c r="N33" s="10">
        <v>3573.3484783481308</v>
      </c>
      <c r="O33" s="10">
        <v>3615.7058473842931</v>
      </c>
      <c r="P33" s="10">
        <v>3657.5524516855389</v>
      </c>
      <c r="Q33" s="10">
        <v>3698.9037186309083</v>
      </c>
      <c r="R33" s="10">
        <v>3739.7689030061424</v>
      </c>
      <c r="S33" s="10">
        <v>3780.1522973153756</v>
      </c>
      <c r="T33" s="10">
        <v>3820.0536504143624</v>
      </c>
      <c r="U33" s="10">
        <v>3859.4693619950476</v>
      </c>
      <c r="V33" s="10">
        <v>3898.3922784772335</v>
      </c>
      <c r="W33" s="10">
        <v>3936.8112505991417</v>
      </c>
      <c r="X33" s="10">
        <v>3974.7037517804474</v>
      </c>
      <c r="Y33" s="10">
        <v>4012.0600306081724</v>
      </c>
      <c r="Z33" s="10">
        <v>4048.8632271025476</v>
      </c>
      <c r="AA33" s="10">
        <v>4085.0927559547808</v>
      </c>
      <c r="AB33" s="10">
        <v>4120.7268910809926</v>
      </c>
      <c r="AC33" s="10">
        <v>4155.7409818569513</v>
      </c>
      <c r="AD33" s="10">
        <v>4190.1070552023102</v>
      </c>
    </row>
    <row r="34" spans="1:30" x14ac:dyDescent="0.25">
      <c r="A34" t="s">
        <v>86</v>
      </c>
      <c r="B34" s="10">
        <v>3571.3653003696518</v>
      </c>
      <c r="C34" s="10">
        <v>3627.391828107387</v>
      </c>
      <c r="D34" s="10">
        <v>3680.1112096677821</v>
      </c>
      <c r="E34" s="10">
        <v>3729.7415584083733</v>
      </c>
      <c r="F34" s="10">
        <v>3776.6044526166852</v>
      </c>
      <c r="G34" s="10">
        <v>3821.0116393126318</v>
      </c>
      <c r="H34" s="10">
        <v>3863.2414209444246</v>
      </c>
      <c r="I34" s="10">
        <v>3903.5336937223638</v>
      </c>
      <c r="J34" s="10">
        <v>3942.0927927582588</v>
      </c>
      <c r="K34" s="10">
        <v>3979.0910678615896</v>
      </c>
      <c r="L34" s="10">
        <v>4014.6739414477911</v>
      </c>
      <c r="M34" s="10">
        <v>4048.9625829927272</v>
      </c>
      <c r="N34" s="10">
        <v>4082.0583956859227</v>
      </c>
      <c r="O34" s="10">
        <v>4114.0452587854934</v>
      </c>
      <c r="P34" s="10">
        <v>4144.99277134367</v>
      </c>
      <c r="Q34" s="10">
        <v>4174.95692160829</v>
      </c>
      <c r="R34" s="10">
        <v>4203.9840332997683</v>
      </c>
      <c r="S34" s="10">
        <v>4232.1102627785294</v>
      </c>
      <c r="T34" s="10">
        <v>4259.3637816590599</v>
      </c>
      <c r="U34" s="10">
        <v>4285.7666605041804</v>
      </c>
      <c r="V34" s="10">
        <v>4311.3328040255192</v>
      </c>
      <c r="W34" s="10">
        <v>4336.0731537984757</v>
      </c>
      <c r="X34" s="10">
        <v>4359.9851503261543</v>
      </c>
      <c r="Y34" s="10">
        <v>4383.0671218628841</v>
      </c>
      <c r="Z34" s="10">
        <v>4405.3216548389255</v>
      </c>
      <c r="AA34" s="10">
        <v>4426.7439807064184</v>
      </c>
      <c r="AB34" s="10">
        <v>4447.3241828206255</v>
      </c>
      <c r="AC34" s="10">
        <v>4467.0498583991839</v>
      </c>
      <c r="AD34" s="10">
        <v>4485.9032606644296</v>
      </c>
    </row>
    <row r="35" spans="1:30" x14ac:dyDescent="0.25">
      <c r="A35" t="s">
        <v>87</v>
      </c>
      <c r="B35" s="10">
        <v>3785.1279285312112</v>
      </c>
      <c r="C35" s="10">
        <v>3867.0218171487777</v>
      </c>
      <c r="D35" s="10">
        <v>3948.4319263491425</v>
      </c>
      <c r="E35" s="10">
        <v>4029.4513494878256</v>
      </c>
      <c r="F35" s="10">
        <v>4110.249104521039</v>
      </c>
      <c r="G35" s="10">
        <v>4191.0019342832238</v>
      </c>
      <c r="H35" s="10">
        <v>4271.8652136829351</v>
      </c>
      <c r="I35" s="10">
        <v>4352.9648687882964</v>
      </c>
      <c r="J35" s="10">
        <v>4434.3953630908372</v>
      </c>
      <c r="K35" s="10">
        <v>4516.2245882381731</v>
      </c>
      <c r="L35" s="10">
        <v>4598.4966394800549</v>
      </c>
      <c r="M35" s="10">
        <v>4681.2374090866297</v>
      </c>
      <c r="N35" s="10">
        <v>4764.4571714254644</v>
      </c>
      <c r="O35" s="10">
        <v>4848.1539296716301</v>
      </c>
      <c r="P35" s="10">
        <v>4932.315944145048</v>
      </c>
      <c r="Q35" s="10">
        <v>5016.9248419172327</v>
      </c>
      <c r="R35" s="10">
        <v>5101.9552159194218</v>
      </c>
      <c r="S35" s="10">
        <v>5187.3752040741365</v>
      </c>
      <c r="T35" s="10">
        <v>5273.1495090797225</v>
      </c>
      <c r="U35" s="10">
        <v>5359.2378690436753</v>
      </c>
      <c r="V35" s="10">
        <v>5445.5966762036833</v>
      </c>
      <c r="W35" s="10">
        <v>5532.1778247669326</v>
      </c>
      <c r="X35" s="10">
        <v>5618.885340898747</v>
      </c>
      <c r="Y35" s="10">
        <v>5705.6999075872091</v>
      </c>
      <c r="Z35" s="10">
        <v>5792.5629003288986</v>
      </c>
      <c r="AA35" s="10">
        <v>5879.4090637936697</v>
      </c>
      <c r="AB35" s="10">
        <v>5966.1673752100924</v>
      </c>
      <c r="AC35" s="10">
        <v>6052.7603513931017</v>
      </c>
      <c r="AD35" s="10">
        <v>6139.1029584843527</v>
      </c>
    </row>
    <row r="36" spans="1:30" x14ac:dyDescent="0.25">
      <c r="A36" t="s">
        <v>88</v>
      </c>
      <c r="B36" s="10">
        <v>1902.2228423145127</v>
      </c>
      <c r="C36" s="10">
        <v>1946.5564297021733</v>
      </c>
      <c r="D36" s="10">
        <v>1990.9332407135284</v>
      </c>
      <c r="E36" s="10">
        <v>2035.3067639990695</v>
      </c>
      <c r="F36" s="10">
        <v>2079.7006694001316</v>
      </c>
      <c r="G36" s="10">
        <v>2124.1673643571444</v>
      </c>
      <c r="H36" s="10">
        <v>2168.7659651665444</v>
      </c>
      <c r="I36" s="10">
        <v>2213.5518499093482</v>
      </c>
      <c r="J36" s="10">
        <v>2258.5732711148985</v>
      </c>
      <c r="K36" s="10">
        <v>2303.8691982769874</v>
      </c>
      <c r="L36" s="10">
        <v>2349.4692122030769</v>
      </c>
      <c r="M36" s="10">
        <v>2395.3947655676448</v>
      </c>
      <c r="N36" s="10">
        <v>2441.6603900498994</v>
      </c>
      <c r="O36" s="10">
        <v>2488.2738822745655</v>
      </c>
      <c r="P36" s="10">
        <v>2535.2382903855669</v>
      </c>
      <c r="Q36" s="10">
        <v>2582.5516760895621</v>
      </c>
      <c r="R36" s="10">
        <v>2630.2082805613954</v>
      </c>
      <c r="S36" s="10">
        <v>2678.1985430284367</v>
      </c>
      <c r="T36" s="10">
        <v>2726.5097606817626</v>
      </c>
      <c r="U36" s="10">
        <v>2775.1269686884152</v>
      </c>
      <c r="V36" s="10">
        <v>2824.031636522262</v>
      </c>
      <c r="W36" s="10">
        <v>2873.2031205450094</v>
      </c>
      <c r="X36" s="10">
        <v>2922.5994932688259</v>
      </c>
      <c r="Y36" s="10">
        <v>2972.2106331943737</v>
      </c>
      <c r="Z36" s="10">
        <v>3022.0079068246137</v>
      </c>
      <c r="AA36" s="10">
        <v>3071.9603558363174</v>
      </c>
      <c r="AB36" s="10">
        <v>3122.0328552136066</v>
      </c>
      <c r="AC36" s="10">
        <v>3172.186887479344</v>
      </c>
      <c r="AD36" s="10">
        <v>3222.3796080878515</v>
      </c>
    </row>
    <row r="37" spans="1:30" x14ac:dyDescent="0.25">
      <c r="A37" t="s">
        <v>89</v>
      </c>
      <c r="B37" s="10">
        <v>1177.8896276007431</v>
      </c>
      <c r="C37" s="10">
        <v>1201.0373974715383</v>
      </c>
      <c r="D37" s="10">
        <v>1223.8179483324757</v>
      </c>
      <c r="E37" s="10">
        <v>1246.3041402762055</v>
      </c>
      <c r="F37" s="10">
        <v>1268.5800860388715</v>
      </c>
      <c r="G37" s="10">
        <v>1290.7226409125469</v>
      </c>
      <c r="H37" s="10">
        <v>1312.7952894091743</v>
      </c>
      <c r="I37" s="10">
        <v>1334.8472303950182</v>
      </c>
      <c r="J37" s="10">
        <v>1356.9146645995297</v>
      </c>
      <c r="K37" s="10">
        <v>1379.0221898451639</v>
      </c>
      <c r="L37" s="10">
        <v>1401.1855595938284</v>
      </c>
      <c r="M37" s="10">
        <v>1423.413272119484</v>
      </c>
      <c r="N37" s="10">
        <v>1445.7081906984324</v>
      </c>
      <c r="O37" s="10">
        <v>1468.0685181994888</v>
      </c>
      <c r="P37" s="10">
        <v>1490.4891666042645</v>
      </c>
      <c r="Q37" s="10">
        <v>1512.9624567698268</v>
      </c>
      <c r="R37" s="10">
        <v>1535.4785145454398</v>
      </c>
      <c r="S37" s="10">
        <v>1558.0256338867177</v>
      </c>
      <c r="T37" s="10">
        <v>1580.5908315106853</v>
      </c>
      <c r="U37" s="10">
        <v>1603.1599253412132</v>
      </c>
      <c r="V37" s="10">
        <v>1625.7176663064752</v>
      </c>
      <c r="W37" s="10">
        <v>1648.2478407400083</v>
      </c>
      <c r="X37" s="10">
        <v>1670.7231937526858</v>
      </c>
      <c r="Y37" s="10">
        <v>1693.1341027576423</v>
      </c>
      <c r="Z37" s="10">
        <v>1715.4618023218134</v>
      </c>
      <c r="AA37" s="10">
        <v>1737.6861147753464</v>
      </c>
      <c r="AB37" s="10">
        <v>1759.7854995913981</v>
      </c>
      <c r="AC37" s="10">
        <v>1781.7368712832001</v>
      </c>
      <c r="AD37" s="10">
        <v>1803.5154098478254</v>
      </c>
    </row>
    <row r="38" spans="1:30" x14ac:dyDescent="0.25">
      <c r="A38" t="s">
        <v>90</v>
      </c>
      <c r="B38" s="10">
        <v>2057.5107860376233</v>
      </c>
      <c r="C38" s="10">
        <v>2098.5196592206617</v>
      </c>
      <c r="D38" s="10">
        <v>2139.5360664363579</v>
      </c>
      <c r="E38" s="10">
        <v>2180.6371968443814</v>
      </c>
      <c r="F38" s="10">
        <v>2221.8937509698044</v>
      </c>
      <c r="G38" s="10">
        <v>2263.3618525389429</v>
      </c>
      <c r="H38" s="10">
        <v>2305.0810391296195</v>
      </c>
      <c r="I38" s="10">
        <v>2347.0766159886894</v>
      </c>
      <c r="J38" s="10">
        <v>2389.3615468267631</v>
      </c>
      <c r="K38" s="10">
        <v>2431.9394821765195</v>
      </c>
      <c r="L38" s="10">
        <v>2474.8063063365644</v>
      </c>
      <c r="M38" s="10">
        <v>2517.9533281431172</v>
      </c>
      <c r="N38" s="10">
        <v>2561.3673696098881</v>
      </c>
      <c r="O38" s="10">
        <v>2605.0320319682769</v>
      </c>
      <c r="P38" s="10">
        <v>2648.9294369057648</v>
      </c>
      <c r="Q38" s="10">
        <v>2693.0396725533483</v>
      </c>
      <c r="R38" s="10">
        <v>2737.3412569448046</v>
      </c>
      <c r="S38" s="10">
        <v>2781.8118045954707</v>
      </c>
      <c r="T38" s="10">
        <v>2826.4273606245606</v>
      </c>
      <c r="U38" s="10">
        <v>2871.1634702195088</v>
      </c>
      <c r="V38" s="10">
        <v>2915.9941147687728</v>
      </c>
      <c r="W38" s="10">
        <v>2960.8925468962375</v>
      </c>
      <c r="X38" s="10">
        <v>3005.8119383251701</v>
      </c>
      <c r="Y38" s="10">
        <v>3050.7401153547175</v>
      </c>
      <c r="Z38" s="10">
        <v>3095.6454744259572</v>
      </c>
      <c r="AA38" s="10">
        <v>3140.4951726203017</v>
      </c>
      <c r="AB38" s="10">
        <v>3185.2531767886039</v>
      </c>
      <c r="AC38" s="10">
        <v>3229.8815971731597</v>
      </c>
      <c r="AD38" s="10">
        <v>3274.3387540973035</v>
      </c>
    </row>
    <row r="39" spans="1:30" x14ac:dyDescent="0.25">
      <c r="A39" t="s">
        <v>91</v>
      </c>
      <c r="B39" s="10">
        <v>817.18029879453991</v>
      </c>
      <c r="C39" s="10">
        <v>835.6876345040705</v>
      </c>
      <c r="D39" s="10">
        <v>854.40252433720991</v>
      </c>
      <c r="E39" s="10">
        <v>873.30489746257138</v>
      </c>
      <c r="F39" s="10">
        <v>892.37805093675729</v>
      </c>
      <c r="G39" s="10">
        <v>911.61049158727724</v>
      </c>
      <c r="H39" s="10">
        <v>930.99479501329552</v>
      </c>
      <c r="I39" s="10">
        <v>950.52631799434903</v>
      </c>
      <c r="J39" s="10">
        <v>970.20202407966644</v>
      </c>
      <c r="K39" s="10">
        <v>990.01956780351509</v>
      </c>
      <c r="L39" s="10">
        <v>1009.9767295321044</v>
      </c>
      <c r="M39" s="10">
        <v>1030.0714130239164</v>
      </c>
      <c r="N39" s="10">
        <v>1050.3006812050896</v>
      </c>
      <c r="O39" s="10">
        <v>1070.6611329265204</v>
      </c>
      <c r="P39" s="10">
        <v>1091.1488400126423</v>
      </c>
      <c r="Q39" s="10">
        <v>1111.7589666735032</v>
      </c>
      <c r="R39" s="10">
        <v>1132.4856563338687</v>
      </c>
      <c r="S39" s="10">
        <v>1153.3224198842042</v>
      </c>
      <c r="T39" s="10">
        <v>1174.2615481929824</v>
      </c>
      <c r="U39" s="10">
        <v>1195.2946978236619</v>
      </c>
      <c r="V39" s="10">
        <v>1216.4122320224324</v>
      </c>
      <c r="W39" s="10">
        <v>1237.6037492161522</v>
      </c>
      <c r="X39" s="10">
        <v>1258.8472997010324</v>
      </c>
      <c r="Y39" s="10">
        <v>1280.1402486348934</v>
      </c>
      <c r="Z39" s="10">
        <v>1301.4685961388873</v>
      </c>
      <c r="AA39" s="10">
        <v>1322.8165648746854</v>
      </c>
      <c r="AB39" s="10">
        <v>1344.1670259964351</v>
      </c>
      <c r="AC39" s="10">
        <v>1365.5015929936421</v>
      </c>
      <c r="AD39" s="10">
        <v>1386.7993141620614</v>
      </c>
    </row>
    <row r="40" spans="1:30" x14ac:dyDescent="0.25">
      <c r="A40" t="s">
        <v>92</v>
      </c>
      <c r="B40" s="10">
        <v>1198.5259806135157</v>
      </c>
      <c r="C40" s="10">
        <v>1185.8224397597169</v>
      </c>
      <c r="D40" s="10">
        <v>1172.3182806053712</v>
      </c>
      <c r="E40" s="10">
        <v>1158.0877778886556</v>
      </c>
      <c r="F40" s="10">
        <v>1143.1649986691721</v>
      </c>
      <c r="G40" s="10">
        <v>1127.5632522126525</v>
      </c>
      <c r="H40" s="10">
        <v>1111.2835199495921</v>
      </c>
      <c r="I40" s="10">
        <v>1094.3189503967944</v>
      </c>
      <c r="J40" s="10">
        <v>1076.6573024659062</v>
      </c>
      <c r="K40" s="10">
        <v>1058.2823150731122</v>
      </c>
      <c r="L40" s="10">
        <v>1039.1742577057473</v>
      </c>
      <c r="M40" s="10">
        <v>1019.3105522327124</v>
      </c>
      <c r="N40" s="10">
        <v>998.66547359762467</v>
      </c>
      <c r="O40" s="10">
        <v>977.21068586170782</v>
      </c>
      <c r="P40" s="10">
        <v>954.91459529248402</v>
      </c>
      <c r="Q40" s="10">
        <v>931.74240525987125</v>
      </c>
      <c r="R40" s="10">
        <v>907.65599726461426</v>
      </c>
      <c r="S40" s="10">
        <v>882.61351350472387</v>
      </c>
      <c r="T40" s="10">
        <v>856.56875501224965</v>
      </c>
      <c r="U40" s="10">
        <v>829.4711207732588</v>
      </c>
      <c r="V40" s="10">
        <v>801.2648977087739</v>
      </c>
      <c r="W40" s="10">
        <v>771.88866227672622</v>
      </c>
      <c r="X40" s="10">
        <v>742.4858795248424</v>
      </c>
      <c r="Y40" s="10">
        <v>711.77530312105364</v>
      </c>
      <c r="Z40" s="10">
        <v>679.67227179767065</v>
      </c>
      <c r="AA40" s="10">
        <v>646.08255720064051</v>
      </c>
      <c r="AB40" s="10">
        <v>610.90132846859785</v>
      </c>
      <c r="AC40" s="10">
        <v>574.01096971810966</v>
      </c>
      <c r="AD40" s="10">
        <v>535.27981173878482</v>
      </c>
    </row>
    <row r="41" spans="1:30" x14ac:dyDescent="0.25">
      <c r="A41" t="s">
        <v>93</v>
      </c>
      <c r="B41" s="10">
        <v>1650.1355514288359</v>
      </c>
      <c r="C41" s="10">
        <v>1691.7587354956233</v>
      </c>
      <c r="D41" s="10">
        <v>1733.6910142880863</v>
      </c>
      <c r="E41" s="10">
        <v>1775.8522196334241</v>
      </c>
      <c r="F41" s="10">
        <v>1818.1948853391693</v>
      </c>
      <c r="G41" s="10">
        <v>1860.6956995197334</v>
      </c>
      <c r="H41" s="10">
        <v>1903.3468340632146</v>
      </c>
      <c r="I41" s="10">
        <v>1946.1493651537155</v>
      </c>
      <c r="J41" s="10">
        <v>1989.1077699037326</v>
      </c>
      <c r="K41" s="10">
        <v>2032.227918643104</v>
      </c>
      <c r="L41" s="10">
        <v>2075.5152681001496</v>
      </c>
      <c r="M41" s="10">
        <v>2118.9732435838491</v>
      </c>
      <c r="N41" s="10">
        <v>2162.6030294184347</v>
      </c>
      <c r="O41" s="10">
        <v>2206.4035839592157</v>
      </c>
      <c r="P41" s="10">
        <v>2250.3708167254699</v>
      </c>
      <c r="Q41" s="10">
        <v>2294.4976493447643</v>
      </c>
      <c r="R41" s="10">
        <v>2338.7743451526462</v>
      </c>
      <c r="S41" s="10">
        <v>2383.1876773243603</v>
      </c>
      <c r="T41" s="10">
        <v>2427.7220594035402</v>
      </c>
      <c r="U41" s="10">
        <v>2472.3588919991707</v>
      </c>
      <c r="V41" s="10">
        <v>2517.0766890397063</v>
      </c>
      <c r="W41" s="10">
        <v>2561.850971818073</v>
      </c>
      <c r="X41" s="10">
        <v>2606.6356712017196</v>
      </c>
      <c r="Y41" s="10">
        <v>2651.4178948494678</v>
      </c>
      <c r="Z41" s="10">
        <v>2696.1637560284844</v>
      </c>
      <c r="AA41" s="10">
        <v>2740.8357096472623</v>
      </c>
      <c r="AB41" s="10">
        <v>2785.392363403093</v>
      </c>
      <c r="AC41" s="10">
        <v>2829.7886693483874</v>
      </c>
      <c r="AD41" s="10">
        <v>2873.9749265080295</v>
      </c>
    </row>
    <row r="42" spans="1:30" x14ac:dyDescent="0.25">
      <c r="A42" t="s">
        <v>94</v>
      </c>
      <c r="B42" s="10">
        <v>745.27717071363531</v>
      </c>
      <c r="C42" s="10">
        <v>759.46545561794073</v>
      </c>
      <c r="D42" s="10">
        <v>773.19401082563979</v>
      </c>
      <c r="E42" s="10">
        <v>786.49480647058954</v>
      </c>
      <c r="F42" s="10">
        <v>799.41227117178119</v>
      </c>
      <c r="G42" s="10">
        <v>811.99262657687427</v>
      </c>
      <c r="H42" s="10">
        <v>824.27865599978304</v>
      </c>
      <c r="I42" s="10">
        <v>836.30826141685588</v>
      </c>
      <c r="J42" s="10">
        <v>848.1139166530196</v>
      </c>
      <c r="K42" s="10">
        <v>859.72298820307992</v>
      </c>
      <c r="L42" s="10">
        <v>871.15777110749946</v>
      </c>
      <c r="M42" s="10">
        <v>882.43678241505677</v>
      </c>
      <c r="N42" s="10">
        <v>893.57459494304646</v>
      </c>
      <c r="O42" s="10">
        <v>904.5829405796768</v>
      </c>
      <c r="P42" s="10">
        <v>915.4704498807647</v>
      </c>
      <c r="Q42" s="10">
        <v>926.24380912319066</v>
      </c>
      <c r="R42" s="10">
        <v>936.90752023153391</v>
      </c>
      <c r="S42" s="10">
        <v>947.46412376280682</v>
      </c>
      <c r="T42" s="10">
        <v>957.9147981584556</v>
      </c>
      <c r="U42" s="10">
        <v>968.25942115557143</v>
      </c>
      <c r="V42" s="10">
        <v>978.49670231404366</v>
      </c>
      <c r="W42" s="10">
        <v>988.6237974077859</v>
      </c>
      <c r="X42" s="10">
        <v>998.63258256217625</v>
      </c>
      <c r="Y42" s="10">
        <v>1008.5226469718898</v>
      </c>
      <c r="Z42" s="10">
        <v>1018.2886518095117</v>
      </c>
      <c r="AA42" s="10">
        <v>1027.9245221814713</v>
      </c>
      <c r="AB42" s="10">
        <v>1037.4229871801138</v>
      </c>
      <c r="AC42" s="10">
        <v>1046.7757643689795</v>
      </c>
      <c r="AD42" s="10">
        <v>1055.9738082008648</v>
      </c>
    </row>
    <row r="43" spans="1:30" x14ac:dyDescent="0.25">
      <c r="A43" t="s">
        <v>95</v>
      </c>
      <c r="B43" s="10">
        <v>2603.480485689146</v>
      </c>
      <c r="C43" s="10">
        <v>2658.9291574167273</v>
      </c>
      <c r="D43" s="10">
        <v>2713.7411222188484</v>
      </c>
      <c r="E43" s="10">
        <v>2768.0726617704345</v>
      </c>
      <c r="F43" s="10">
        <v>2822.1145896042622</v>
      </c>
      <c r="G43" s="10">
        <v>2876.0420812908469</v>
      </c>
      <c r="H43" s="10">
        <v>2929.9989339467697</v>
      </c>
      <c r="I43" s="10">
        <v>2984.0958016217496</v>
      </c>
      <c r="J43" s="10">
        <v>3038.412617553985</v>
      </c>
      <c r="K43" s="10">
        <v>3093.0040614898858</v>
      </c>
      <c r="L43" s="10">
        <v>3147.9052076691137</v>
      </c>
      <c r="M43" s="10">
        <v>3203.1352132913903</v>
      </c>
      <c r="N43" s="10">
        <v>3258.7016025492576</v>
      </c>
      <c r="O43" s="10">
        <v>3314.6016858103312</v>
      </c>
      <c r="P43" s="10">
        <v>3370.8270671536011</v>
      </c>
      <c r="Q43" s="10">
        <v>3427.3631832785381</v>
      </c>
      <c r="R43" s="10">
        <v>3484.1915796776475</v>
      </c>
      <c r="S43" s="10">
        <v>3541.2904006849899</v>
      </c>
      <c r="T43" s="10">
        <v>3598.6347883141666</v>
      </c>
      <c r="U43" s="10">
        <v>3656.1980896829759</v>
      </c>
      <c r="V43" s="10">
        <v>3713.9499816676121</v>
      </c>
      <c r="W43" s="10">
        <v>3771.8591016611263</v>
      </c>
      <c r="X43" s="10">
        <v>3829.8696505241201</v>
      </c>
      <c r="Y43" s="10">
        <v>3887.9632483253722</v>
      </c>
      <c r="Z43" s="10">
        <v>3946.1027313538934</v>
      </c>
      <c r="AA43" s="10">
        <v>4004.2469668818749</v>
      </c>
      <c r="AB43" s="10">
        <v>4062.3514555106544</v>
      </c>
      <c r="AC43" s="10">
        <v>4120.3678018018572</v>
      </c>
      <c r="AD43" s="10">
        <v>4178.2427207838864</v>
      </c>
    </row>
    <row r="44" spans="1:30" x14ac:dyDescent="0.25">
      <c r="A44" t="s">
        <v>96</v>
      </c>
      <c r="B44" s="10">
        <v>1895.3766720712313</v>
      </c>
      <c r="C44" s="10">
        <v>1935.5523937579619</v>
      </c>
      <c r="D44" s="10">
        <v>1975.9365339074018</v>
      </c>
      <c r="E44" s="10">
        <v>2016.5770394593533</v>
      </c>
      <c r="F44" s="10">
        <v>2057.5297468021599</v>
      </c>
      <c r="G44" s="10">
        <v>2098.8432087562269</v>
      </c>
      <c r="H44" s="10">
        <v>2140.5548306599499</v>
      </c>
      <c r="I44" s="10">
        <v>2182.6896453827371</v>
      </c>
      <c r="J44" s="10">
        <v>2225.2625596220437</v>
      </c>
      <c r="K44" s="10">
        <v>2268.2792186385395</v>
      </c>
      <c r="L44" s="10">
        <v>2311.7382861619449</v>
      </c>
      <c r="M44" s="10">
        <v>2355.6327289199885</v>
      </c>
      <c r="N44" s="10">
        <v>2399.9521979411725</v>
      </c>
      <c r="O44" s="10">
        <v>2444.6820248360627</v>
      </c>
      <c r="P44" s="10">
        <v>2489.8057227880636</v>
      </c>
      <c r="Q44" s="10">
        <v>2535.3054208992703</v>
      </c>
      <c r="R44" s="10">
        <v>2581.1612340480283</v>
      </c>
      <c r="S44" s="10">
        <v>2627.3519065030719</v>
      </c>
      <c r="T44" s="10">
        <v>2673.8554965238823</v>
      </c>
      <c r="U44" s="10">
        <v>2720.6490308108905</v>
      </c>
      <c r="V44" s="10">
        <v>2767.7083861432702</v>
      </c>
      <c r="W44" s="10">
        <v>2815.0085161128191</v>
      </c>
      <c r="X44" s="10">
        <v>2862.5134743388417</v>
      </c>
      <c r="Y44" s="10">
        <v>2910.2052386767023</v>
      </c>
      <c r="Z44" s="10">
        <v>2958.0548327136589</v>
      </c>
      <c r="AA44" s="10">
        <v>3006.0309219126843</v>
      </c>
      <c r="AB44" s="10">
        <v>3054.099770387847</v>
      </c>
      <c r="AC44" s="10">
        <v>3102.2262751854646</v>
      </c>
      <c r="AD44" s="10">
        <v>3150.3712676842933</v>
      </c>
    </row>
    <row r="45" spans="1:30" x14ac:dyDescent="0.25">
      <c r="A45" t="s">
        <v>97</v>
      </c>
      <c r="B45" s="10">
        <v>217.18364407981147</v>
      </c>
      <c r="C45" s="10">
        <v>224.09234287812484</v>
      </c>
      <c r="D45" s="10">
        <v>231.23305267240227</v>
      </c>
      <c r="E45" s="10">
        <v>238.63408412854491</v>
      </c>
      <c r="F45" s="10">
        <v>246.30359688158393</v>
      </c>
      <c r="G45" s="10">
        <v>254.24187652579525</v>
      </c>
      <c r="H45" s="10">
        <v>262.44618120040144</v>
      </c>
      <c r="I45" s="10">
        <v>270.91287545750549</v>
      </c>
      <c r="J45" s="10">
        <v>279.63815496037819</v>
      </c>
      <c r="K45" s="10">
        <v>288.61838893804031</v>
      </c>
      <c r="L45" s="10">
        <v>297.85031018463354</v>
      </c>
      <c r="M45" s="10">
        <v>307.33085389025428</v>
      </c>
      <c r="N45" s="10">
        <v>317.05723177107211</v>
      </c>
      <c r="O45" s="10">
        <v>327.02665162942532</v>
      </c>
      <c r="P45" s="10">
        <v>337.23637717814796</v>
      </c>
      <c r="Q45" s="10">
        <v>347.68364242320075</v>
      </c>
      <c r="R45" s="10">
        <v>358.36535938244975</v>
      </c>
      <c r="S45" s="10">
        <v>369.27809769359629</v>
      </c>
      <c r="T45" s="10">
        <v>380.41824315579584</v>
      </c>
      <c r="U45" s="10">
        <v>391.78152967234399</v>
      </c>
      <c r="V45" s="10">
        <v>403.36330188245586</v>
      </c>
      <c r="W45" s="10">
        <v>415.15823470881338</v>
      </c>
      <c r="X45" s="10">
        <v>427.15087473586328</v>
      </c>
      <c r="Y45" s="10">
        <v>439.34446540900149</v>
      </c>
      <c r="Z45" s="10">
        <v>451.73083724204349</v>
      </c>
      <c r="AA45" s="10">
        <v>464.30107089593156</v>
      </c>
      <c r="AB45" s="10">
        <v>477.04499018494698</v>
      </c>
      <c r="AC45" s="10">
        <v>489.95124426818728</v>
      </c>
      <c r="AD45" s="10">
        <v>503.00696470281878</v>
      </c>
    </row>
    <row r="46" spans="1:30" x14ac:dyDescent="0.25">
      <c r="A46" t="s">
        <v>98</v>
      </c>
      <c r="B46" s="10">
        <v>3300.4805594783188</v>
      </c>
      <c r="C46" s="10">
        <v>3362.1969115626175</v>
      </c>
      <c r="D46" s="10">
        <v>3423.8196184254612</v>
      </c>
      <c r="E46" s="10">
        <v>3485.781571233355</v>
      </c>
      <c r="F46" s="10">
        <v>3548.3671809522498</v>
      </c>
      <c r="G46" s="10">
        <v>3611.7473811562959</v>
      </c>
      <c r="H46" s="10">
        <v>3676.0129413590407</v>
      </c>
      <c r="I46" s="10">
        <v>3741.1979458803189</v>
      </c>
      <c r="J46" s="10">
        <v>3807.3028501650506</v>
      </c>
      <c r="K46" s="10">
        <v>3874.3034000183052</v>
      </c>
      <c r="L46" s="10">
        <v>3942.1617598854496</v>
      </c>
      <c r="M46" s="10">
        <v>4010.8325636597897</v>
      </c>
      <c r="N46" s="10">
        <v>4080.2678304902925</v>
      </c>
      <c r="O46" s="10">
        <v>4150.4174865849745</v>
      </c>
      <c r="P46" s="10">
        <v>4221.231941188671</v>
      </c>
      <c r="Q46" s="10">
        <v>4292.6635811233946</v>
      </c>
      <c r="R46" s="10">
        <v>4364.665376394526</v>
      </c>
      <c r="S46" s="10">
        <v>4437.1927039168313</v>
      </c>
      <c r="T46" s="10">
        <v>4510.200581772604</v>
      </c>
      <c r="U46" s="10">
        <v>4583.6460580575131</v>
      </c>
      <c r="V46" s="10">
        <v>4657.4863032012654</v>
      </c>
      <c r="W46" s="10">
        <v>4731.6795608660041</v>
      </c>
      <c r="X46" s="10">
        <v>4806.1576454850347</v>
      </c>
      <c r="Y46" s="10">
        <v>4880.901574382845</v>
      </c>
      <c r="Z46" s="10">
        <v>4955.8673162926507</v>
      </c>
      <c r="AA46" s="10">
        <v>5031.0091801615672</v>
      </c>
      <c r="AB46" s="10">
        <v>5106.2785996286511</v>
      </c>
      <c r="AC46" s="10">
        <v>5181.6248133286681</v>
      </c>
      <c r="AD46" s="10">
        <v>5256.9936025672068</v>
      </c>
    </row>
    <row r="47" spans="1:30" x14ac:dyDescent="0.25">
      <c r="A47" t="s">
        <v>99</v>
      </c>
      <c r="B47" s="10">
        <v>1019.2252396286156</v>
      </c>
      <c r="C47" s="10">
        <v>1038.0867131399887</v>
      </c>
      <c r="D47" s="10">
        <v>1057.0518315030076</v>
      </c>
      <c r="E47" s="10">
        <v>1076.1854205023012</v>
      </c>
      <c r="F47" s="10">
        <v>1095.5299593649361</v>
      </c>
      <c r="G47" s="10">
        <v>1115.1099380285632</v>
      </c>
      <c r="H47" s="10">
        <v>1134.9369222927794</v>
      </c>
      <c r="I47" s="10">
        <v>1155.0136208765086</v>
      </c>
      <c r="J47" s="10">
        <v>1175.3363178083989</v>
      </c>
      <c r="K47" s="10">
        <v>1195.8975234917084</v>
      </c>
      <c r="L47" s="10">
        <v>1216.6872436939063</v>
      </c>
      <c r="M47" s="10">
        <v>1237.6942111714977</v>
      </c>
      <c r="N47" s="10">
        <v>1258.9065587884945</v>
      </c>
      <c r="O47" s="10">
        <v>1280.3119931032757</v>
      </c>
      <c r="P47" s="10">
        <v>1301.8986922587158</v>
      </c>
      <c r="Q47" s="10">
        <v>1323.6547239327997</v>
      </c>
      <c r="R47" s="10">
        <v>1345.5684933925838</v>
      </c>
      <c r="S47" s="10">
        <v>1367.6285398500947</v>
      </c>
      <c r="T47" s="10">
        <v>1389.823519884947</v>
      </c>
      <c r="U47" s="10">
        <v>1412.1421318382536</v>
      </c>
      <c r="V47" s="10">
        <v>1434.5731587685834</v>
      </c>
      <c r="W47" s="10">
        <v>1457.1052922227036</v>
      </c>
      <c r="X47" s="10">
        <v>1479.7179651121335</v>
      </c>
      <c r="Y47" s="10">
        <v>1502.4072137011624</v>
      </c>
      <c r="Z47" s="10">
        <v>1525.1607268704618</v>
      </c>
      <c r="AA47" s="10">
        <v>1547.9650822410722</v>
      </c>
      <c r="AB47" s="10">
        <v>1570.8059269430012</v>
      </c>
      <c r="AC47" s="10">
        <v>1593.668054564833</v>
      </c>
      <c r="AD47" s="10">
        <v>1616.5348113412219</v>
      </c>
    </row>
    <row r="48" spans="1:30" x14ac:dyDescent="0.25">
      <c r="A48" t="s">
        <v>100</v>
      </c>
      <c r="B48" s="10">
        <v>2939.0364905618912</v>
      </c>
      <c r="C48" s="10">
        <v>3002.1052748052603</v>
      </c>
      <c r="D48" s="10">
        <v>3065.2380531836479</v>
      </c>
      <c r="E48" s="10">
        <v>3128.4061742803915</v>
      </c>
      <c r="F48" s="10">
        <v>3191.6478531160792</v>
      </c>
      <c r="G48" s="10">
        <v>3255.0266123204997</v>
      </c>
      <c r="H48" s="10">
        <v>3318.6112738779102</v>
      </c>
      <c r="I48" s="10">
        <v>3382.4666739619488</v>
      </c>
      <c r="J48" s="10">
        <v>3446.6483227600465</v>
      </c>
      <c r="K48" s="10">
        <v>3511.2018571515373</v>
      </c>
      <c r="L48" s="10">
        <v>3576.1619498113614</v>
      </c>
      <c r="M48" s="10">
        <v>3641.5540853029061</v>
      </c>
      <c r="N48" s="10">
        <v>3707.3937991544358</v>
      </c>
      <c r="O48" s="10">
        <v>3773.6903515669924</v>
      </c>
      <c r="P48" s="10">
        <v>3840.4440547304835</v>
      </c>
      <c r="Q48" s="10">
        <v>3907.6508557060765</v>
      </c>
      <c r="R48" s="10">
        <v>3975.2994897503022</v>
      </c>
      <c r="S48" s="10">
        <v>4043.373460616313</v>
      </c>
      <c r="T48" s="10">
        <v>4111.853000386759</v>
      </c>
      <c r="U48" s="10">
        <v>4180.7123789162988</v>
      </c>
      <c r="V48" s="10">
        <v>4249.9233871219403</v>
      </c>
      <c r="W48" s="10">
        <v>4319.4526079841607</v>
      </c>
      <c r="X48" s="10">
        <v>4389.2429888620291</v>
      </c>
      <c r="Y48" s="10">
        <v>4459.2700898027388</v>
      </c>
      <c r="Z48" s="10">
        <v>4529.4898207873766</v>
      </c>
      <c r="AA48" s="10">
        <v>4599.8536281890038</v>
      </c>
      <c r="AB48" s="10">
        <v>4670.3078462640551</v>
      </c>
      <c r="AC48" s="10">
        <v>4740.7939593631345</v>
      </c>
      <c r="AD48" s="10">
        <v>4811.2482923747257</v>
      </c>
    </row>
    <row r="49" spans="1:30" x14ac:dyDescent="0.25">
      <c r="A49" t="s">
        <v>101</v>
      </c>
      <c r="B49" s="10">
        <v>1854.4844494522272</v>
      </c>
      <c r="C49" s="10">
        <v>1890.3514719448822</v>
      </c>
      <c r="D49" s="10">
        <v>1925.6953867369709</v>
      </c>
      <c r="E49" s="10">
        <v>1960.7149130569155</v>
      </c>
      <c r="F49" s="10">
        <v>1995.6056416706895</v>
      </c>
      <c r="G49" s="10">
        <v>2030.5363356280354</v>
      </c>
      <c r="H49" s="10">
        <v>2065.6424734870857</v>
      </c>
      <c r="I49" s="10">
        <v>2101.0283869062669</v>
      </c>
      <c r="J49" s="10">
        <v>2136.7704500538543</v>
      </c>
      <c r="K49" s="10">
        <v>2172.921393822327</v>
      </c>
      <c r="L49" s="10">
        <v>2209.5149180835847</v>
      </c>
      <c r="M49" s="10">
        <v>2246.5688055124651</v>
      </c>
      <c r="N49" s="10">
        <v>2284.089935284127</v>
      </c>
      <c r="O49" s="10">
        <v>2322.0744166241957</v>
      </c>
      <c r="P49" s="10">
        <v>2360.5113398773669</v>
      </c>
      <c r="Q49" s="10">
        <v>2399.3839210566025</v>
      </c>
      <c r="R49" s="10">
        <v>2438.6710780543362</v>
      </c>
      <c r="S49" s="10">
        <v>2478.347588932234</v>
      </c>
      <c r="T49" s="10">
        <v>2518.3852279851521</v>
      </c>
      <c r="U49" s="10">
        <v>2558.754035588197</v>
      </c>
      <c r="V49" s="10">
        <v>2599.4209687027151</v>
      </c>
      <c r="W49" s="10">
        <v>2640.3519488556999</v>
      </c>
      <c r="X49" s="10">
        <v>2681.4938392925942</v>
      </c>
      <c r="Y49" s="10">
        <v>2722.8199576603165</v>
      </c>
      <c r="Z49" s="10">
        <v>2764.2903748644426</v>
      </c>
      <c r="AA49" s="10">
        <v>2805.8623800578475</v>
      </c>
      <c r="AB49" s="10">
        <v>2847.4900699734544</v>
      </c>
      <c r="AC49" s="10">
        <v>2889.1243090313192</v>
      </c>
      <c r="AD49" s="10">
        <v>2930.7122881633259</v>
      </c>
    </row>
    <row r="50" spans="1:30" x14ac:dyDescent="0.25">
      <c r="A50" t="s">
        <v>102</v>
      </c>
      <c r="B50" s="10">
        <v>1156.7057005250078</v>
      </c>
      <c r="C50" s="10">
        <v>1178.6732772873027</v>
      </c>
      <c r="D50" s="10">
        <v>1200.3746580500565</v>
      </c>
      <c r="E50" s="10">
        <v>1222.036740450606</v>
      </c>
      <c r="F50" s="10">
        <v>1243.8298092549235</v>
      </c>
      <c r="G50" s="10">
        <v>1265.8689774408913</v>
      </c>
      <c r="H50" s="10">
        <v>1288.2248581731048</v>
      </c>
      <c r="I50" s="10">
        <v>1310.9352315960875</v>
      </c>
      <c r="J50" s="10">
        <v>1334.0143724139591</v>
      </c>
      <c r="K50" s="10">
        <v>1357.4608793273028</v>
      </c>
      <c r="L50" s="10">
        <v>1381.2630551456245</v>
      </c>
      <c r="M50" s="10">
        <v>1405.4030040798382</v>
      </c>
      <c r="N50" s="10">
        <v>1429.8595589438312</v>
      </c>
      <c r="O50" s="10">
        <v>1454.6097584098352</v>
      </c>
      <c r="P50" s="10">
        <v>1479.6300230960885</v>
      </c>
      <c r="Q50" s="10">
        <v>1504.8975552833331</v>
      </c>
      <c r="R50" s="10">
        <v>1530.3895981550238</v>
      </c>
      <c r="S50" s="10">
        <v>1556.0841811962609</v>
      </c>
      <c r="T50" s="10">
        <v>1581.9603640044647</v>
      </c>
      <c r="U50" s="10">
        <v>1607.9976067469649</v>
      </c>
      <c r="V50" s="10">
        <v>1634.1755547937487</v>
      </c>
      <c r="W50" s="10">
        <v>1660.4750711437348</v>
      </c>
      <c r="X50" s="10">
        <v>1686.8667898297545</v>
      </c>
      <c r="Y50" s="10">
        <v>1713.3378451980864</v>
      </c>
      <c r="Z50" s="10">
        <v>1739.86894624211</v>
      </c>
      <c r="AA50" s="10">
        <v>1766.4401801627705</v>
      </c>
      <c r="AB50" s="10">
        <v>1793.0301375457818</v>
      </c>
      <c r="AC50" s="10">
        <v>1819.6158727531099</v>
      </c>
      <c r="AD50" s="10">
        <v>1846.1730172958269</v>
      </c>
    </row>
    <row r="51" spans="1:30" x14ac:dyDescent="0.25">
      <c r="A51" t="s">
        <v>103</v>
      </c>
      <c r="B51" s="10">
        <v>87.488990999999999</v>
      </c>
      <c r="C51" s="10">
        <v>87.488990999999999</v>
      </c>
      <c r="D51" s="10">
        <v>87.488990999999999</v>
      </c>
      <c r="E51" s="10">
        <v>87.488990999999999</v>
      </c>
      <c r="F51" s="10">
        <v>87.488990999999999</v>
      </c>
      <c r="G51" s="10">
        <v>87.488990999999999</v>
      </c>
      <c r="H51" s="10">
        <v>87.488990999999999</v>
      </c>
      <c r="I51" s="10">
        <v>87.488990999999999</v>
      </c>
      <c r="J51" s="10">
        <v>87.488990999999999</v>
      </c>
      <c r="K51" s="10">
        <v>87.488990999999999</v>
      </c>
      <c r="L51" s="10">
        <v>87.488990999999999</v>
      </c>
      <c r="M51" s="10">
        <v>87.488990999999999</v>
      </c>
      <c r="N51" s="10">
        <v>87.488990999999999</v>
      </c>
      <c r="O51" s="10">
        <v>87.488990999999999</v>
      </c>
      <c r="P51" s="10">
        <v>87.488990999999999</v>
      </c>
      <c r="Q51" s="10">
        <v>87.488990999999999</v>
      </c>
      <c r="R51" s="10">
        <v>87.488990999999999</v>
      </c>
      <c r="S51" s="10">
        <v>87.488990999999999</v>
      </c>
      <c r="T51" s="10">
        <v>87.488990999999999</v>
      </c>
      <c r="U51" s="10">
        <v>87.488990999999999</v>
      </c>
      <c r="V51" s="10">
        <v>87.488990999999999</v>
      </c>
      <c r="W51" s="10">
        <v>87.488990999999999</v>
      </c>
      <c r="X51" s="10">
        <v>87.488990999999999</v>
      </c>
      <c r="Y51" s="10">
        <v>87.488990999999999</v>
      </c>
      <c r="Z51" s="10">
        <v>87.488990999999999</v>
      </c>
      <c r="AA51" s="10">
        <v>87.488990999999999</v>
      </c>
      <c r="AB51" s="10">
        <v>87.488990999999999</v>
      </c>
      <c r="AC51" s="10">
        <v>87.488990999999999</v>
      </c>
      <c r="AD51" s="10">
        <v>87.488990999999999</v>
      </c>
    </row>
    <row r="52" spans="1:30" x14ac:dyDescent="0.25">
      <c r="A52" t="s">
        <v>104</v>
      </c>
      <c r="B52" s="10">
        <v>155.145355</v>
      </c>
      <c r="C52" s="10">
        <v>155.145355</v>
      </c>
      <c r="D52" s="10">
        <v>155.145355</v>
      </c>
      <c r="E52" s="10">
        <v>155.145355</v>
      </c>
      <c r="F52" s="10">
        <v>155.145355</v>
      </c>
      <c r="G52" s="10">
        <v>155.145355</v>
      </c>
      <c r="H52" s="10">
        <v>155.145355</v>
      </c>
      <c r="I52" s="10">
        <v>155.145355</v>
      </c>
      <c r="J52" s="10">
        <v>155.145355</v>
      </c>
      <c r="K52" s="10">
        <v>155.145355</v>
      </c>
      <c r="L52" s="10">
        <v>155.145355</v>
      </c>
      <c r="M52" s="10">
        <v>155.145355</v>
      </c>
      <c r="N52" s="10">
        <v>155.145355</v>
      </c>
      <c r="O52" s="10">
        <v>155.145355</v>
      </c>
      <c r="P52" s="10">
        <v>155.145355</v>
      </c>
      <c r="Q52" s="10">
        <v>155.145355</v>
      </c>
      <c r="R52" s="10">
        <v>155.145355</v>
      </c>
      <c r="S52" s="10">
        <v>155.145355</v>
      </c>
      <c r="T52" s="10">
        <v>155.145355</v>
      </c>
      <c r="U52" s="10">
        <v>155.145355</v>
      </c>
      <c r="V52" s="10">
        <v>155.145355</v>
      </c>
      <c r="W52" s="10">
        <v>155.145355</v>
      </c>
      <c r="X52" s="10">
        <v>155.145355</v>
      </c>
      <c r="Y52" s="10">
        <v>155.145355</v>
      </c>
      <c r="Z52" s="10">
        <v>155.145355</v>
      </c>
      <c r="AA52" s="10">
        <v>155.145355</v>
      </c>
      <c r="AB52" s="10">
        <v>155.145355</v>
      </c>
      <c r="AC52" s="10">
        <v>155.145355</v>
      </c>
      <c r="AD52" s="10">
        <v>155.145355</v>
      </c>
    </row>
    <row r="53" spans="1:30" x14ac:dyDescent="0.25">
      <c r="A53" t="s">
        <v>105</v>
      </c>
      <c r="B53" s="10">
        <v>593.55582641743899</v>
      </c>
      <c r="C53" s="10">
        <v>671.90876857267949</v>
      </c>
      <c r="D53" s="10">
        <v>750.29029069329749</v>
      </c>
      <c r="E53" s="10">
        <v>828.79917570961823</v>
      </c>
      <c r="F53" s="10">
        <v>907.53552993118046</v>
      </c>
      <c r="G53" s="10">
        <v>986.59875091865445</v>
      </c>
      <c r="H53" s="10">
        <v>1066.0869692669271</v>
      </c>
      <c r="I53" s="10">
        <v>1146.0980905055405</v>
      </c>
      <c r="J53" s="10">
        <v>1226.7309251779586</v>
      </c>
      <c r="K53" s="10">
        <v>1308.0860244727637</v>
      </c>
      <c r="L53" s="10">
        <v>1390.2668827315488</v>
      </c>
      <c r="M53" s="10">
        <v>1473.3807853179819</v>
      </c>
      <c r="N53" s="10">
        <v>1557.5398951978984</v>
      </c>
      <c r="O53" s="10">
        <v>1642.8619272780099</v>
      </c>
      <c r="P53" s="10">
        <v>1729.4716107906293</v>
      </c>
      <c r="Q53" s="10">
        <v>1817.5012979206585</v>
      </c>
      <c r="R53" s="10">
        <v>1907.0923962934683</v>
      </c>
      <c r="S53" s="10">
        <v>1998.3961133209345</v>
      </c>
      <c r="T53" s="10">
        <v>2091.5754530045642</v>
      </c>
      <c r="U53" s="10">
        <v>2186.8073186691909</v>
      </c>
      <c r="V53" s="10">
        <v>2284.2826910053645</v>
      </c>
      <c r="W53" s="10">
        <v>2384.2109474899844</v>
      </c>
      <c r="X53" s="10">
        <v>2486.8273724804512</v>
      </c>
      <c r="Y53" s="10">
        <v>2592.3768799307763</v>
      </c>
      <c r="Z53" s="10">
        <v>2701.1360904064982</v>
      </c>
      <c r="AA53" s="10">
        <v>2813.4120798934368</v>
      </c>
      <c r="AB53" s="10">
        <v>2929.5456618502485</v>
      </c>
      <c r="AC53" s="10">
        <v>3049.9177386966635</v>
      </c>
      <c r="AD53" s="10">
        <v>3174.955346614101</v>
      </c>
    </row>
    <row r="54" spans="1:30" x14ac:dyDescent="0.25">
      <c r="A54" t="s">
        <v>106</v>
      </c>
      <c r="B54" s="10">
        <v>2167.0878910000001</v>
      </c>
      <c r="C54" s="10">
        <v>2167.0878910000001</v>
      </c>
      <c r="D54" s="10">
        <v>2167.0878910000001</v>
      </c>
      <c r="E54" s="10">
        <v>2167.0878910000001</v>
      </c>
      <c r="F54" s="10">
        <v>2167.0878910000001</v>
      </c>
      <c r="G54" s="10">
        <v>2167.0878910000001</v>
      </c>
      <c r="H54" s="10">
        <v>2167.0878910000001</v>
      </c>
      <c r="I54" s="10">
        <v>2167.0878910000001</v>
      </c>
      <c r="J54" s="10">
        <v>2167.0878910000001</v>
      </c>
      <c r="K54" s="10">
        <v>2167.0878910000001</v>
      </c>
      <c r="L54" s="10">
        <v>2167.0878910000001</v>
      </c>
      <c r="M54" s="10">
        <v>2167.0878910000001</v>
      </c>
      <c r="N54" s="10">
        <v>2167.0878910000001</v>
      </c>
      <c r="O54" s="10">
        <v>2167.0878910000001</v>
      </c>
      <c r="P54" s="10">
        <v>2167.0878910000001</v>
      </c>
      <c r="Q54" s="10">
        <v>2167.0878910000001</v>
      </c>
      <c r="R54" s="10">
        <v>2167.0878910000001</v>
      </c>
      <c r="S54" s="10">
        <v>2167.0878910000001</v>
      </c>
      <c r="T54" s="10">
        <v>2167.0878910000001</v>
      </c>
      <c r="U54" s="10">
        <v>2167.0878910000001</v>
      </c>
      <c r="V54" s="10">
        <v>2167.0878910000001</v>
      </c>
      <c r="W54" s="10">
        <v>2167.0878910000001</v>
      </c>
      <c r="X54" s="10">
        <v>2167.0878910000001</v>
      </c>
      <c r="Y54" s="10">
        <v>2167.0878910000001</v>
      </c>
      <c r="Z54" s="10">
        <v>2167.0878910000001</v>
      </c>
      <c r="AA54" s="10">
        <v>2167.0878910000001</v>
      </c>
      <c r="AB54" s="10">
        <v>2167.0878910000001</v>
      </c>
      <c r="AC54" s="10">
        <v>2167.0878910000001</v>
      </c>
      <c r="AD54" s="10">
        <v>2167.0878910000001</v>
      </c>
    </row>
    <row r="55" spans="1:30" x14ac:dyDescent="0.25">
      <c r="A55" t="s">
        <v>107</v>
      </c>
      <c r="B55" s="10">
        <v>172.61573038505935</v>
      </c>
      <c r="C55" s="10">
        <v>195.40204590246992</v>
      </c>
      <c r="D55" s="10">
        <v>218.19667294068179</v>
      </c>
      <c r="E55" s="10">
        <v>241.02833918950742</v>
      </c>
      <c r="F55" s="10">
        <v>263.92615719905268</v>
      </c>
      <c r="G55" s="10">
        <v>286.91903340367446</v>
      </c>
      <c r="H55" s="10">
        <v>310.0355057833836</v>
      </c>
      <c r="I55" s="10">
        <v>333.30401553120288</v>
      </c>
      <c r="J55" s="10">
        <v>356.75332500274811</v>
      </c>
      <c r="K55" s="10">
        <v>380.41271202897713</v>
      </c>
      <c r="L55" s="10">
        <v>404.31220454631693</v>
      </c>
      <c r="M55" s="10">
        <v>428.48307749112013</v>
      </c>
      <c r="N55" s="10">
        <v>452.9579144059453</v>
      </c>
      <c r="O55" s="10">
        <v>477.7709479723332</v>
      </c>
      <c r="P55" s="10">
        <v>502.95845146326957</v>
      </c>
      <c r="Q55" s="10">
        <v>528.55886427081487</v>
      </c>
      <c r="R55" s="10">
        <v>554.61340901018514</v>
      </c>
      <c r="S55" s="10">
        <v>581.16601097242255</v>
      </c>
      <c r="T55" s="10">
        <v>608.26413296258988</v>
      </c>
      <c r="U55" s="10">
        <v>635.9590455319958</v>
      </c>
      <c r="V55" s="10">
        <v>664.30646477523794</v>
      </c>
      <c r="W55" s="10">
        <v>693.36722245216038</v>
      </c>
      <c r="X55" s="10">
        <v>723.20974306522521</v>
      </c>
      <c r="Y55" s="10">
        <v>753.90525156343517</v>
      </c>
      <c r="Z55" s="10">
        <v>785.53419368964182</v>
      </c>
      <c r="AA55" s="10">
        <v>818.18587211694432</v>
      </c>
      <c r="AB55" s="10">
        <v>851.95940092083708</v>
      </c>
      <c r="AC55" s="10">
        <v>886.96555269573923</v>
      </c>
      <c r="AD55" s="10">
        <v>923.32851648064957</v>
      </c>
    </row>
    <row r="56" spans="1:30" x14ac:dyDescent="0.25">
      <c r="A56" t="s">
        <v>108</v>
      </c>
      <c r="B56" s="10">
        <v>2048.852358822237</v>
      </c>
      <c r="C56" s="10">
        <v>2142.5763078855175</v>
      </c>
      <c r="D56" s="10">
        <v>2236.3345750797066</v>
      </c>
      <c r="E56" s="10">
        <v>2330.2448591698394</v>
      </c>
      <c r="F56" s="10">
        <v>2424.4275828652885</v>
      </c>
      <c r="G56" s="10">
        <v>2519.0011440846129</v>
      </c>
      <c r="H56" s="10">
        <v>2614.0831654606727</v>
      </c>
      <c r="I56" s="10">
        <v>2709.790379993603</v>
      </c>
      <c r="J56" s="10">
        <v>2806.2415105575833</v>
      </c>
      <c r="K56" s="10">
        <v>2903.5565769192567</v>
      </c>
      <c r="L56" s="10">
        <v>3001.8593982625407</v>
      </c>
      <c r="M56" s="10">
        <v>3101.2780984196756</v>
      </c>
      <c r="N56" s="10">
        <v>3201.9471549144428</v>
      </c>
      <c r="O56" s="10">
        <v>3304.0074937928944</v>
      </c>
      <c r="P56" s="10">
        <v>3407.6079624537088</v>
      </c>
      <c r="Q56" s="10">
        <v>3512.9066598885343</v>
      </c>
      <c r="R56" s="10">
        <v>3620.0731747863015</v>
      </c>
      <c r="S56" s="10">
        <v>3729.2884184833069</v>
      </c>
      <c r="T56" s="10">
        <v>3840.7475980528015</v>
      </c>
      <c r="U56" s="10">
        <v>3954.6616446638768</v>
      </c>
      <c r="V56" s="10">
        <v>4071.2594251739824</v>
      </c>
      <c r="W56" s="10">
        <v>4190.7910088029121</v>
      </c>
      <c r="X56" s="10">
        <v>4313.5385252165579</v>
      </c>
      <c r="Y56" s="10">
        <v>4439.7941447436096</v>
      </c>
      <c r="Z56" s="10">
        <v>4569.8891687728601</v>
      </c>
      <c r="AA56" s="10">
        <v>4704.191033440251</v>
      </c>
      <c r="AB56" s="10">
        <v>4843.1070778021121</v>
      </c>
      <c r="AC56" s="10">
        <v>4987.0933855388594</v>
      </c>
      <c r="AD56" s="10">
        <v>5136.6601475381831</v>
      </c>
    </row>
    <row r="57" spans="1:30" x14ac:dyDescent="0.25">
      <c r="A57" t="s">
        <v>109</v>
      </c>
      <c r="B57" s="10">
        <v>535.10314050850286</v>
      </c>
      <c r="C57" s="10">
        <v>549.27465227319772</v>
      </c>
      <c r="D57" s="10">
        <v>563.46702992553537</v>
      </c>
      <c r="E57" s="10">
        <v>577.68690862112021</v>
      </c>
      <c r="F57" s="10">
        <v>591.94416318156379</v>
      </c>
      <c r="G57" s="10">
        <v>606.2495592563223</v>
      </c>
      <c r="H57" s="10">
        <v>620.61391477217114</v>
      </c>
      <c r="I57" s="10">
        <v>635.0477845431227</v>
      </c>
      <c r="J57" s="10">
        <v>649.56154388786638</v>
      </c>
      <c r="K57" s="10">
        <v>664.16531170147698</v>
      </c>
      <c r="L57" s="10">
        <v>678.86907171009079</v>
      </c>
      <c r="M57" s="10">
        <v>693.68281064118423</v>
      </c>
      <c r="N57" s="10">
        <v>708.61654827460791</v>
      </c>
      <c r="O57" s="10">
        <v>723.68052975291243</v>
      </c>
      <c r="P57" s="10">
        <v>738.88541902530312</v>
      </c>
      <c r="Q57" s="10">
        <v>754.2421178054492</v>
      </c>
      <c r="R57" s="10">
        <v>769.76223107614624</v>
      </c>
      <c r="S57" s="10">
        <v>785.45792118579232</v>
      </c>
      <c r="T57" s="10">
        <v>801.34207651502322</v>
      </c>
      <c r="U57" s="10">
        <v>817.4287801450813</v>
      </c>
      <c r="V57" s="10">
        <v>833.7330438320796</v>
      </c>
      <c r="W57" s="10">
        <v>850.27122573572194</v>
      </c>
      <c r="X57" s="10">
        <v>867.06085091461</v>
      </c>
      <c r="Y57" s="10">
        <v>884.1220921185751</v>
      </c>
      <c r="Z57" s="10">
        <v>901.4766196704154</v>
      </c>
      <c r="AA57" s="10">
        <v>919.14852910167167</v>
      </c>
      <c r="AB57" s="10">
        <v>937.16458375507796</v>
      </c>
      <c r="AC57" s="10">
        <v>955.55474835883513</v>
      </c>
      <c r="AD57" s="10">
        <v>974.35280480494919</v>
      </c>
    </row>
    <row r="58" spans="1:30" x14ac:dyDescent="0.25">
      <c r="A58" t="s">
        <v>110</v>
      </c>
      <c r="B58" s="10">
        <v>2293.0859249443001</v>
      </c>
      <c r="C58" s="10">
        <v>2341.1905092822126</v>
      </c>
      <c r="D58" s="10">
        <v>2389.5850269043522</v>
      </c>
      <c r="E58" s="10">
        <v>2438.2381609170275</v>
      </c>
      <c r="F58" s="10">
        <v>2487.1392250067283</v>
      </c>
      <c r="G58" s="10">
        <v>2536.2858632867296</v>
      </c>
      <c r="H58" s="10">
        <v>2585.6794977233835</v>
      </c>
      <c r="I58" s="10">
        <v>2635.3230043366102</v>
      </c>
      <c r="J58" s="10">
        <v>2685.2199399807223</v>
      </c>
      <c r="K58" s="10">
        <v>2735.3734051693814</v>
      </c>
      <c r="L58" s="10">
        <v>2785.7863368503226</v>
      </c>
      <c r="M58" s="10">
        <v>2836.4614760990403</v>
      </c>
      <c r="N58" s="10">
        <v>2887.401207616645</v>
      </c>
      <c r="O58" s="10">
        <v>2938.6075374897378</v>
      </c>
      <c r="P58" s="10">
        <v>2990.0822417203676</v>
      </c>
      <c r="Q58" s="10">
        <v>3041.8271020755119</v>
      </c>
      <c r="R58" s="10">
        <v>3093.8438538519072</v>
      </c>
      <c r="S58" s="10">
        <v>3146.1341557470892</v>
      </c>
      <c r="T58" s="10">
        <v>3198.6997814314791</v>
      </c>
      <c r="U58" s="10">
        <v>3251.5432363737664</v>
      </c>
      <c r="V58" s="10">
        <v>3304.6669605337238</v>
      </c>
      <c r="W58" s="10">
        <v>3358.0743464510897</v>
      </c>
      <c r="X58" s="10">
        <v>3411.7863974496904</v>
      </c>
      <c r="Y58" s="10">
        <v>3465.7905497910369</v>
      </c>
      <c r="Z58" s="10">
        <v>3520.0932539420951</v>
      </c>
      <c r="AA58" s="10">
        <v>3574.7011578041033</v>
      </c>
      <c r="AB58" s="10">
        <v>3629.6232390952682</v>
      </c>
      <c r="AC58" s="10">
        <v>3684.869705156188</v>
      </c>
      <c r="AD58" s="10">
        <v>3740.4530493007687</v>
      </c>
    </row>
    <row r="59" spans="1:30" x14ac:dyDescent="0.25">
      <c r="A59" t="s">
        <v>111</v>
      </c>
      <c r="B59" s="10">
        <v>23416.980132720608</v>
      </c>
      <c r="C59" s="10">
        <v>23814.663428810731</v>
      </c>
      <c r="D59" s="10">
        <v>24227.5432412706</v>
      </c>
      <c r="E59" s="10">
        <v>24653.770942611111</v>
      </c>
      <c r="F59" s="10">
        <v>25091.575032257817</v>
      </c>
      <c r="G59" s="10">
        <v>25539.386844431669</v>
      </c>
      <c r="H59" s="10">
        <v>25995.859660069491</v>
      </c>
      <c r="I59" s="10">
        <v>26459.870726128243</v>
      </c>
      <c r="J59" s="10">
        <v>26930.483165795671</v>
      </c>
      <c r="K59" s="10">
        <v>27406.921151581057</v>
      </c>
      <c r="L59" s="10">
        <v>27888.540237756286</v>
      </c>
      <c r="M59" s="10">
        <v>28374.804982146099</v>
      </c>
      <c r="N59" s="10">
        <v>28865.271780178842</v>
      </c>
      <c r="O59" s="10">
        <v>29359.56359878277</v>
      </c>
      <c r="P59" s="10">
        <v>29857.360937054855</v>
      </c>
      <c r="Q59" s="10">
        <v>30358.385513670666</v>
      </c>
      <c r="R59" s="10">
        <v>30862.395410767178</v>
      </c>
      <c r="S59" s="10">
        <v>31369.168289156027</v>
      </c>
      <c r="T59" s="10">
        <v>31878.50934461506</v>
      </c>
      <c r="U59" s="10">
        <v>32390.232814039868</v>
      </c>
      <c r="V59" s="10">
        <v>32904.165518183552</v>
      </c>
      <c r="W59" s="10">
        <v>33420.148958548423</v>
      </c>
      <c r="X59" s="10">
        <v>33938.000871587734</v>
      </c>
      <c r="Y59" s="10">
        <v>34457.584709163275</v>
      </c>
      <c r="Z59" s="10">
        <v>34978.741838975293</v>
      </c>
      <c r="AA59" s="10">
        <v>35501.31739481476</v>
      </c>
      <c r="AB59" s="10">
        <v>36025.142743347438</v>
      </c>
      <c r="AC59" s="10">
        <v>36550.050916640073</v>
      </c>
      <c r="AD59" s="10">
        <v>37075.859807375928</v>
      </c>
    </row>
    <row r="60" spans="1:30" x14ac:dyDescent="0.25">
      <c r="A60" t="s">
        <v>112</v>
      </c>
      <c r="B60" s="10">
        <v>13671.997622406552</v>
      </c>
      <c r="C60" s="10">
        <v>13924.948757723721</v>
      </c>
      <c r="D60" s="10">
        <v>14178.498325268314</v>
      </c>
      <c r="E60" s="10">
        <v>14433.213660547992</v>
      </c>
      <c r="F60" s="10">
        <v>14689.348398763253</v>
      </c>
      <c r="G60" s="10">
        <v>14947.011271916987</v>
      </c>
      <c r="H60" s="10">
        <v>15206.231299902511</v>
      </c>
      <c r="I60" s="10">
        <v>15467.001447622053</v>
      </c>
      <c r="J60" s="10">
        <v>15729.286168758688</v>
      </c>
      <c r="K60" s="10">
        <v>15993.038069229371</v>
      </c>
      <c r="L60" s="10">
        <v>16258.199376535766</v>
      </c>
      <c r="M60" s="10">
        <v>16524.707019150042</v>
      </c>
      <c r="N60" s="10">
        <v>16792.493202520745</v>
      </c>
      <c r="O60" s="10">
        <v>17061.485516891873</v>
      </c>
      <c r="P60" s="10">
        <v>17331.608051947012</v>
      </c>
      <c r="Q60" s="10">
        <v>17602.780160032617</v>
      </c>
      <c r="R60" s="10">
        <v>17874.919150131733</v>
      </c>
      <c r="S60" s="10">
        <v>18147.935217592643</v>
      </c>
      <c r="T60" s="10">
        <v>18421.733077168556</v>
      </c>
      <c r="U60" s="10">
        <v>18696.215219119949</v>
      </c>
      <c r="V60" s="10">
        <v>18971.275772632951</v>
      </c>
      <c r="W60" s="10">
        <v>19246.803180414765</v>
      </c>
      <c r="X60" s="10">
        <v>19522.665697682645</v>
      </c>
      <c r="Y60" s="10">
        <v>19798.751287646963</v>
      </c>
      <c r="Z60" s="10">
        <v>20074.918220691896</v>
      </c>
      <c r="AA60" s="10">
        <v>20351.014563635959</v>
      </c>
      <c r="AB60" s="10">
        <v>20626.878540009606</v>
      </c>
      <c r="AC60" s="10">
        <v>20902.334035071843</v>
      </c>
      <c r="AD60" s="10">
        <v>21177.187118191534</v>
      </c>
    </row>
    <row r="61" spans="1:30" x14ac:dyDescent="0.25">
      <c r="A61" t="s">
        <v>113</v>
      </c>
      <c r="B61" s="10">
        <v>24114.605282630066</v>
      </c>
      <c r="C61" s="10">
        <v>24572.206320569181</v>
      </c>
      <c r="D61" s="10">
        <v>25031.748554347883</v>
      </c>
      <c r="E61" s="10">
        <v>25493.549140369072</v>
      </c>
      <c r="F61" s="10">
        <v>25957.786777121713</v>
      </c>
      <c r="G61" s="10">
        <v>26424.57242535011</v>
      </c>
      <c r="H61" s="10">
        <v>26893.981204523971</v>
      </c>
      <c r="I61" s="10">
        <v>27366.064941881661</v>
      </c>
      <c r="J61" s="10">
        <v>27840.852487844688</v>
      </c>
      <c r="K61" s="10">
        <v>28318.359203051354</v>
      </c>
      <c r="L61" s="10">
        <v>28798.590382065235</v>
      </c>
      <c r="M61" s="10">
        <v>29281.534197160938</v>
      </c>
      <c r="N61" s="10">
        <v>29767.177067190969</v>
      </c>
      <c r="O61" s="10">
        <v>30255.489956477362</v>
      </c>
      <c r="P61" s="10">
        <v>30746.439468263216</v>
      </c>
      <c r="Q61" s="10">
        <v>31239.987590069537</v>
      </c>
      <c r="R61" s="10">
        <v>31736.081525205682</v>
      </c>
      <c r="S61" s="10">
        <v>32234.668263592474</v>
      </c>
      <c r="T61" s="10">
        <v>32735.685094526118</v>
      </c>
      <c r="U61" s="10">
        <v>33239.068496581254</v>
      </c>
      <c r="V61" s="10">
        <v>33744.74102983086</v>
      </c>
      <c r="W61" s="10">
        <v>34252.626319956435</v>
      </c>
      <c r="X61" s="10">
        <v>34762.65466099474</v>
      </c>
      <c r="Y61" s="10">
        <v>35274.725995375324</v>
      </c>
      <c r="Z61" s="10">
        <v>35788.742181814887</v>
      </c>
      <c r="AA61" s="10">
        <v>36304.601240656433</v>
      </c>
      <c r="AB61" s="10">
        <v>36822.188888639888</v>
      </c>
      <c r="AC61" s="10">
        <v>37341.396389152091</v>
      </c>
      <c r="AD61" s="10">
        <v>37862.099864861644</v>
      </c>
    </row>
    <row r="62" spans="1:30" x14ac:dyDescent="0.25">
      <c r="A62" t="s">
        <v>114</v>
      </c>
      <c r="B62" s="10">
        <v>2375.4436513089445</v>
      </c>
      <c r="C62" s="10">
        <v>2431.6525879140113</v>
      </c>
      <c r="D62" s="10">
        <v>2488.4601249009365</v>
      </c>
      <c r="E62" s="10">
        <v>2545.7835361198217</v>
      </c>
      <c r="F62" s="10">
        <v>2603.6390267622423</v>
      </c>
      <c r="G62" s="10">
        <v>2662.0818742303441</v>
      </c>
      <c r="H62" s="10">
        <v>2721.1779434709615</v>
      </c>
      <c r="I62" s="10">
        <v>2780.988885537894</v>
      </c>
      <c r="J62" s="10">
        <v>2841.5667058506515</v>
      </c>
      <c r="K62" s="10">
        <v>2902.9515424528813</v>
      </c>
      <c r="L62" s="10">
        <v>2965.1729380422476</v>
      </c>
      <c r="M62" s="10">
        <v>3028.2486557235752</v>
      </c>
      <c r="N62" s="10">
        <v>3092.1884408588194</v>
      </c>
      <c r="O62" s="10">
        <v>3156.9946409864433</v>
      </c>
      <c r="P62" s="10">
        <v>3222.6622603299002</v>
      </c>
      <c r="Q62" s="10">
        <v>3289.1811459871701</v>
      </c>
      <c r="R62" s="10">
        <v>3356.536377655967</v>
      </c>
      <c r="S62" s="10">
        <v>3424.7084058668788</v>
      </c>
      <c r="T62" s="10">
        <v>3493.6739666137191</v>
      </c>
      <c r="U62" s="10">
        <v>3563.4064462212837</v>
      </c>
      <c r="V62" s="10">
        <v>3633.8760269373734</v>
      </c>
      <c r="W62" s="10">
        <v>3705.0496495110333</v>
      </c>
      <c r="X62" s="10">
        <v>3776.8652908657473</v>
      </c>
      <c r="Y62" s="10">
        <v>3849.3011092157144</v>
      </c>
      <c r="Z62" s="10">
        <v>3922.3126083870484</v>
      </c>
      <c r="AA62" s="10">
        <v>3995.852161569394</v>
      </c>
      <c r="AB62" s="10">
        <v>4069.8653405149598</v>
      </c>
      <c r="AC62" s="10">
        <v>4144.2925552131092</v>
      </c>
      <c r="AD62" s="10">
        <v>4219.0675727322123</v>
      </c>
    </row>
    <row r="63" spans="1:30" x14ac:dyDescent="0.25">
      <c r="A63" t="s">
        <v>115</v>
      </c>
      <c r="B63" s="10">
        <v>5857.5000911805419</v>
      </c>
      <c r="C63" s="10">
        <v>6000.6392393114766</v>
      </c>
      <c r="D63" s="10">
        <v>6145.8559380518154</v>
      </c>
      <c r="E63" s="10">
        <v>6293.005511586508</v>
      </c>
      <c r="F63" s="10">
        <v>6442.1189249688296</v>
      </c>
      <c r="G63" s="10">
        <v>6593.2587948882465</v>
      </c>
      <c r="H63" s="10">
        <v>6746.4729004022738</v>
      </c>
      <c r="I63" s="10">
        <v>6901.7848215645927</v>
      </c>
      <c r="J63" s="10">
        <v>7059.1966054772674</v>
      </c>
      <c r="K63" s="10">
        <v>7218.69344793253</v>
      </c>
      <c r="L63" s="10">
        <v>7380.2492707341898</v>
      </c>
      <c r="M63" s="10">
        <v>7543.8317867199949</v>
      </c>
      <c r="N63" s="10">
        <v>7709.4037810745149</v>
      </c>
      <c r="O63" s="10">
        <v>7876.9260822149836</v>
      </c>
      <c r="P63" s="10">
        <v>8046.355625959266</v>
      </c>
      <c r="Q63" s="10">
        <v>8217.649611576293</v>
      </c>
      <c r="R63" s="10">
        <v>8390.7626800311282</v>
      </c>
      <c r="S63" s="10">
        <v>8565.6479707723356</v>
      </c>
      <c r="T63" s="10">
        <v>8742.2570505907261</v>
      </c>
      <c r="U63" s="10">
        <v>8920.5378582626545</v>
      </c>
      <c r="V63" s="10">
        <v>9100.4375198541402</v>
      </c>
      <c r="W63" s="10">
        <v>9281.8992995303179</v>
      </c>
      <c r="X63" s="10">
        <v>9464.8204483475474</v>
      </c>
      <c r="Y63" s="10">
        <v>9649.1743488988413</v>
      </c>
      <c r="Z63" s="10">
        <v>9834.8939648100586</v>
      </c>
      <c r="AA63" s="10">
        <v>10021.906368014383</v>
      </c>
      <c r="AB63" s="10">
        <v>10210.130793578965</v>
      </c>
      <c r="AC63" s="10">
        <v>10399.480782515235</v>
      </c>
      <c r="AD63" s="10">
        <v>10589.859919893359</v>
      </c>
    </row>
    <row r="64" spans="1:30" x14ac:dyDescent="0.25">
      <c r="A64" t="s">
        <v>116</v>
      </c>
      <c r="B64" s="10">
        <v>5942.8451985095599</v>
      </c>
      <c r="C64" s="10">
        <v>6039.761687277648</v>
      </c>
      <c r="D64" s="10">
        <v>6135.5039935670311</v>
      </c>
      <c r="E64" s="10">
        <v>6230.1656423599125</v>
      </c>
      <c r="F64" s="10">
        <v>6323.9077013027154</v>
      </c>
      <c r="G64" s="10">
        <v>6416.8957939785078</v>
      </c>
      <c r="H64" s="10">
        <v>6509.2783996310754</v>
      </c>
      <c r="I64" s="10">
        <v>6601.1808142544796</v>
      </c>
      <c r="J64" s="10">
        <v>6692.7043421636281</v>
      </c>
      <c r="K64" s="10">
        <v>6783.9265488635338</v>
      </c>
      <c r="L64" s="10">
        <v>6874.9069000051149</v>
      </c>
      <c r="M64" s="10">
        <v>6965.6857876471231</v>
      </c>
      <c r="N64" s="10">
        <v>7056.2921282007292</v>
      </c>
      <c r="O64" s="10">
        <v>7146.7393595814647</v>
      </c>
      <c r="P64" s="10">
        <v>7237.0325641383342</v>
      </c>
      <c r="Q64" s="10">
        <v>7327.1680380467978</v>
      </c>
      <c r="R64" s="10">
        <v>7417.1317348377006</v>
      </c>
      <c r="S64" s="10">
        <v>7506.9037197204907</v>
      </c>
      <c r="T64" s="10">
        <v>7596.4574351319297</v>
      </c>
      <c r="U64" s="10">
        <v>7685.7605782826977</v>
      </c>
      <c r="V64" s="10">
        <v>7774.7747162302348</v>
      </c>
      <c r="W64" s="10">
        <v>7863.4565778465249</v>
      </c>
      <c r="X64" s="10">
        <v>7951.8592264468271</v>
      </c>
      <c r="Y64" s="10">
        <v>8039.8199433012232</v>
      </c>
      <c r="Z64" s="10">
        <v>8127.2805129110302</v>
      </c>
      <c r="AA64" s="10">
        <v>8214.1728304232074</v>
      </c>
      <c r="AB64" s="10">
        <v>8300.4225167502154</v>
      </c>
      <c r="AC64" s="10">
        <v>8385.9468859694862</v>
      </c>
      <c r="AD64" s="10">
        <v>8470.6561798700914</v>
      </c>
    </row>
    <row r="65" spans="1:30" x14ac:dyDescent="0.25">
      <c r="A65" t="s">
        <v>117</v>
      </c>
      <c r="B65" s="10">
        <v>828.71184665954377</v>
      </c>
      <c r="C65" s="10">
        <v>848.85368761192524</v>
      </c>
      <c r="D65" s="10">
        <v>869.2162426270113</v>
      </c>
      <c r="E65" s="10">
        <v>889.81023281046976</v>
      </c>
      <c r="F65" s="10">
        <v>910.64256201890862</v>
      </c>
      <c r="G65" s="10">
        <v>931.71874658632066</v>
      </c>
      <c r="H65" s="10">
        <v>953.04345979747143</v>
      </c>
      <c r="I65" s="10">
        <v>974.62064614703058</v>
      </c>
      <c r="J65" s="10">
        <v>996.45360849197334</v>
      </c>
      <c r="K65" s="10">
        <v>1018.5447896292794</v>
      </c>
      <c r="L65" s="10">
        <v>1040.8959415549614</v>
      </c>
      <c r="M65" s="10">
        <v>1063.5082606343067</v>
      </c>
      <c r="N65" s="10">
        <v>1086.3823036559916</v>
      </c>
      <c r="O65" s="10">
        <v>1109.5180100243406</v>
      </c>
      <c r="P65" s="10">
        <v>1132.9148670013208</v>
      </c>
      <c r="Q65" s="10">
        <v>1156.5718265051221</v>
      </c>
      <c r="R65" s="10">
        <v>1180.4873014445639</v>
      </c>
      <c r="S65" s="10">
        <v>1204.6593158624016</v>
      </c>
      <c r="T65" s="10">
        <v>1229.0851107671117</v>
      </c>
      <c r="U65" s="10">
        <v>1253.7618128976776</v>
      </c>
      <c r="V65" s="10">
        <v>1278.6856002602917</v>
      </c>
      <c r="W65" s="10">
        <v>1303.8524321272382</v>
      </c>
      <c r="X65" s="10">
        <v>1329.25187634791</v>
      </c>
      <c r="Y65" s="10">
        <v>1354.8845015038128</v>
      </c>
      <c r="Z65" s="10">
        <v>1380.7440943131746</v>
      </c>
      <c r="AA65" s="10">
        <v>1406.8237265870014</v>
      </c>
      <c r="AB65" s="10">
        <v>1433.1155821521156</v>
      </c>
      <c r="AC65" s="10">
        <v>1459.6108761896896</v>
      </c>
      <c r="AD65" s="10">
        <v>1486.2998639795092</v>
      </c>
    </row>
    <row r="66" spans="1:30" x14ac:dyDescent="0.25">
      <c r="A66" t="s">
        <v>118</v>
      </c>
      <c r="B66" s="10">
        <v>404.1669815689911</v>
      </c>
      <c r="C66" s="10">
        <v>411.36091038830466</v>
      </c>
      <c r="D66" s="10">
        <v>418.48165019889279</v>
      </c>
      <c r="E66" s="10">
        <v>425.54989202602525</v>
      </c>
      <c r="F66" s="10">
        <v>432.58247597589957</v>
      </c>
      <c r="G66" s="10">
        <v>439.59271038680657</v>
      </c>
      <c r="H66" s="10">
        <v>446.59094732451268</v>
      </c>
      <c r="I66" s="10">
        <v>453.58532276018843</v>
      </c>
      <c r="J66" s="10">
        <v>460.5820643657579</v>
      </c>
      <c r="K66" s="10">
        <v>467.58604591586322</v>
      </c>
      <c r="L66" s="10">
        <v>474.60072451505567</v>
      </c>
      <c r="M66" s="10">
        <v>481.62861250857634</v>
      </c>
      <c r="N66" s="10">
        <v>488.67150662776123</v>
      </c>
      <c r="O66" s="10">
        <v>495.7302574727097</v>
      </c>
      <c r="P66" s="10">
        <v>502.80524545108727</v>
      </c>
      <c r="Q66" s="10">
        <v>509.8963792163255</v>
      </c>
      <c r="R66" s="10">
        <v>517.00292106598329</v>
      </c>
      <c r="S66" s="10">
        <v>524.1237103842451</v>
      </c>
      <c r="T66" s="10">
        <v>531.25734380611243</v>
      </c>
      <c r="U66" s="10">
        <v>538.40178522874248</v>
      </c>
      <c r="V66" s="10">
        <v>545.55480192163589</v>
      </c>
      <c r="W66" s="10">
        <v>552.71375225170971</v>
      </c>
      <c r="X66" s="10">
        <v>559.87702096754924</v>
      </c>
      <c r="Y66" s="10">
        <v>567.03963610127585</v>
      </c>
      <c r="Z66" s="10">
        <v>574.19786494109087</v>
      </c>
      <c r="AA66" s="10">
        <v>581.34732151920264</v>
      </c>
      <c r="AB66" s="10">
        <v>588.48320420684911</v>
      </c>
      <c r="AC66" s="10">
        <v>595.6002562430948</v>
      </c>
      <c r="AD66" s="10">
        <v>602.69254756196665</v>
      </c>
    </row>
    <row r="67" spans="1:30" x14ac:dyDescent="0.25">
      <c r="A67" t="s">
        <v>119</v>
      </c>
      <c r="B67" s="10">
        <v>665.14825130632573</v>
      </c>
      <c r="C67" s="10">
        <v>678.06875828193427</v>
      </c>
      <c r="D67" s="10">
        <v>691.01404151927238</v>
      </c>
      <c r="E67" s="10">
        <v>703.97766806831373</v>
      </c>
      <c r="F67" s="10">
        <v>716.9615878946189</v>
      </c>
      <c r="G67" s="10">
        <v>729.9719898118351</v>
      </c>
      <c r="H67" s="10">
        <v>743.01685752087587</v>
      </c>
      <c r="I67" s="10">
        <v>756.10483317861667</v>
      </c>
      <c r="J67" s="10">
        <v>769.24387251851738</v>
      </c>
      <c r="K67" s="10">
        <v>782.44146546926208</v>
      </c>
      <c r="L67" s="10">
        <v>795.70419280627118</v>
      </c>
      <c r="M67" s="10">
        <v>809.03733279003654</v>
      </c>
      <c r="N67" s="10">
        <v>822.44529781046276</v>
      </c>
      <c r="O67" s="10">
        <v>835.93151706860499</v>
      </c>
      <c r="P67" s="10">
        <v>849.49819792701305</v>
      </c>
      <c r="Q67" s="10">
        <v>863.14666072852492</v>
      </c>
      <c r="R67" s="10">
        <v>876.87716231414663</v>
      </c>
      <c r="S67" s="10">
        <v>890.68894136186145</v>
      </c>
      <c r="T67" s="10">
        <v>904.58030243893165</v>
      </c>
      <c r="U67" s="10">
        <v>918.54847611179355</v>
      </c>
      <c r="V67" s="10">
        <v>932.58986762036284</v>
      </c>
      <c r="W67" s="10">
        <v>946.69985348347791</v>
      </c>
      <c r="X67" s="10">
        <v>960.89117140012002</v>
      </c>
      <c r="Y67" s="10">
        <v>975.1409935686363</v>
      </c>
      <c r="Z67" s="10">
        <v>989.44104835274493</v>
      </c>
      <c r="AA67" s="10">
        <v>1003.7817061901058</v>
      </c>
      <c r="AB67" s="10">
        <v>1018.1521521601768</v>
      </c>
      <c r="AC67" s="10">
        <v>1032.5402693834635</v>
      </c>
      <c r="AD67" s="10">
        <v>1046.932127195663</v>
      </c>
    </row>
    <row r="68" spans="1:30" x14ac:dyDescent="0.25">
      <c r="A68" t="s">
        <v>120</v>
      </c>
      <c r="B68" s="10">
        <v>2651.2120956611093</v>
      </c>
      <c r="C68" s="10">
        <v>2719.7231175764964</v>
      </c>
      <c r="D68" s="10">
        <v>2788.8068158145179</v>
      </c>
      <c r="E68" s="10">
        <v>2858.7386519481292</v>
      </c>
      <c r="F68" s="10">
        <v>2929.6645364475926</v>
      </c>
      <c r="G68" s="10">
        <v>3001.6686479238406</v>
      </c>
      <c r="H68" s="10">
        <v>3074.8034186009609</v>
      </c>
      <c r="I68" s="10">
        <v>3149.1032691866058</v>
      </c>
      <c r="J68" s="10">
        <v>3224.5935861851158</v>
      </c>
      <c r="K68" s="10">
        <v>3301.2924917817536</v>
      </c>
      <c r="L68" s="10">
        <v>3379.2138916475751</v>
      </c>
      <c r="M68" s="10">
        <v>3458.3689235565507</v>
      </c>
      <c r="N68" s="10">
        <v>3538.7659642858348</v>
      </c>
      <c r="O68" s="10">
        <v>3620.4109529662892</v>
      </c>
      <c r="P68" s="10">
        <v>3703.3078636816044</v>
      </c>
      <c r="Q68" s="10">
        <v>3787.4581473865242</v>
      </c>
      <c r="R68" s="10">
        <v>3872.86076984487</v>
      </c>
      <c r="S68" s="10">
        <v>3959.5113898338232</v>
      </c>
      <c r="T68" s="10">
        <v>4047.4034123257902</v>
      </c>
      <c r="U68" s="10">
        <v>4136.5268203492142</v>
      </c>
      <c r="V68" s="10">
        <v>4226.8685842566838</v>
      </c>
      <c r="W68" s="10">
        <v>4318.4123860684567</v>
      </c>
      <c r="X68" s="10">
        <v>4411.1002090001202</v>
      </c>
      <c r="Y68" s="10">
        <v>4504.9450654256625</v>
      </c>
      <c r="Z68" s="10">
        <v>4599.9160208491785</v>
      </c>
      <c r="AA68" s="10">
        <v>4695.9769935947779</v>
      </c>
      <c r="AB68" s="10">
        <v>4793.0850996317486</v>
      </c>
      <c r="AC68" s="10">
        <v>4891.1918933428169</v>
      </c>
      <c r="AD68" s="10">
        <v>4990.2394950439784</v>
      </c>
    </row>
    <row r="69" spans="1:30" x14ac:dyDescent="0.25">
      <c r="A69" t="s">
        <v>121</v>
      </c>
      <c r="B69" s="10">
        <v>6761.0872149785146</v>
      </c>
      <c r="C69" s="10">
        <v>6884.7935028491829</v>
      </c>
      <c r="D69" s="10">
        <v>7007.2891224220921</v>
      </c>
      <c r="E69" s="10">
        <v>7129.1325668189083</v>
      </c>
      <c r="F69" s="10">
        <v>7250.7106309799883</v>
      </c>
      <c r="G69" s="10">
        <v>7372.300679695205</v>
      </c>
      <c r="H69" s="10">
        <v>7494.1072862892906</v>
      </c>
      <c r="I69" s="10">
        <v>7616.2822570861717</v>
      </c>
      <c r="J69" s="10">
        <v>7738.9378822045874</v>
      </c>
      <c r="K69" s="10">
        <v>7862.1580604020901</v>
      </c>
      <c r="L69" s="10">
        <v>7986.0020030155092</v>
      </c>
      <c r="M69" s="10">
        <v>8110.5117720452254</v>
      </c>
      <c r="N69" s="10">
        <v>8235.7145378129244</v>
      </c>
      <c r="O69" s="10">
        <v>8361.6245501553403</v>
      </c>
      <c r="P69" s="10">
        <v>8488.2463584294346</v>
      </c>
      <c r="Q69" s="10">
        <v>8615.5743031033198</v>
      </c>
      <c r="R69" s="10">
        <v>8743.5947746928759</v>
      </c>
      <c r="S69" s="10">
        <v>8872.2856300091771</v>
      </c>
      <c r="T69" s="10">
        <v>9001.6169271675608</v>
      </c>
      <c r="U69" s="10">
        <v>9131.5516805501211</v>
      </c>
      <c r="V69" s="10">
        <v>9262.0461042719107</v>
      </c>
      <c r="W69" s="10">
        <v>9393.0494098892013</v>
      </c>
      <c r="X69" s="10">
        <v>9524.5014282644388</v>
      </c>
      <c r="Y69" s="10">
        <v>9656.3375952484566</v>
      </c>
      <c r="Z69" s="10">
        <v>9788.4808121710976</v>
      </c>
      <c r="AA69" s="10">
        <v>9920.8445327377103</v>
      </c>
      <c r="AB69" s="10">
        <v>10053.332423886888</v>
      </c>
      <c r="AC69" s="10">
        <v>10185.835361230906</v>
      </c>
      <c r="AD69" s="10">
        <v>10318.22978720201</v>
      </c>
    </row>
    <row r="70" spans="1:30" x14ac:dyDescent="0.25">
      <c r="A70" t="s">
        <v>122</v>
      </c>
      <c r="B70" s="10">
        <v>7045.2741118083186</v>
      </c>
      <c r="C70" s="10">
        <v>7179.5514027890358</v>
      </c>
      <c r="D70" s="10">
        <v>7313.6000893161736</v>
      </c>
      <c r="E70" s="10">
        <v>7447.7497981589595</v>
      </c>
      <c r="F70" s="10">
        <v>7582.250944788676</v>
      </c>
      <c r="G70" s="10">
        <v>7717.2840077235087</v>
      </c>
      <c r="H70" s="10">
        <v>7852.976245925589</v>
      </c>
      <c r="I70" s="10">
        <v>7989.4146374499842</v>
      </c>
      <c r="J70" s="10">
        <v>8126.655203368945</v>
      </c>
      <c r="K70" s="10">
        <v>8264.731948179051</v>
      </c>
      <c r="L70" s="10">
        <v>8403.661266488336</v>
      </c>
      <c r="M70" s="10">
        <v>8543.4477704705114</v>
      </c>
      <c r="N70" s="10">
        <v>8684.0874317623038</v>
      </c>
      <c r="O70" s="10">
        <v>8825.569488690433</v>
      </c>
      <c r="P70" s="10">
        <v>8967.8773737510455</v>
      </c>
      <c r="Q70" s="10">
        <v>9110.9921102805692</v>
      </c>
      <c r="R70" s="10">
        <v>9254.8902529290572</v>
      </c>
      <c r="S70" s="10">
        <v>9399.5469613792047</v>
      </c>
      <c r="T70" s="10">
        <v>9544.9344803633903</v>
      </c>
      <c r="U70" s="10">
        <v>9691.0234594719805</v>
      </c>
      <c r="V70" s="10">
        <v>9837.7833295782839</v>
      </c>
      <c r="W70" s="10">
        <v>9985.1819228547301</v>
      </c>
      <c r="X70" s="10">
        <v>10133.160250078236</v>
      </c>
      <c r="Y70" s="10">
        <v>10281.709339421446</v>
      </c>
      <c r="Z70" s="10">
        <v>10430.790081675445</v>
      </c>
      <c r="AA70" s="10">
        <v>10580.363437622787</v>
      </c>
      <c r="AB70" s="10">
        <v>10730.387633356164</v>
      </c>
      <c r="AC70" s="10">
        <v>10880.818020434925</v>
      </c>
      <c r="AD70" s="10">
        <v>11031.606590561907</v>
      </c>
    </row>
    <row r="71" spans="1:30" x14ac:dyDescent="0.25">
      <c r="A71" t="s">
        <v>123</v>
      </c>
      <c r="B71" s="10">
        <v>23576.331045017258</v>
      </c>
      <c r="C71" s="10">
        <v>24044.69372880974</v>
      </c>
      <c r="D71" s="10">
        <v>24513.747985676659</v>
      </c>
      <c r="E71" s="10">
        <v>24985.117886515145</v>
      </c>
      <c r="F71" s="10">
        <v>25459.557857890271</v>
      </c>
      <c r="G71" s="10">
        <v>25937.408322484924</v>
      </c>
      <c r="H71" s="10">
        <v>26418.793551343741</v>
      </c>
      <c r="I71" s="10">
        <v>26903.723746496518</v>
      </c>
      <c r="J71" s="10">
        <v>27392.147521187624</v>
      </c>
      <c r="K71" s="10">
        <v>27883.976289973929</v>
      </c>
      <c r="L71" s="10">
        <v>28379.106265862192</v>
      </c>
      <c r="M71" s="10">
        <v>28877.420829650386</v>
      </c>
      <c r="N71" s="10">
        <v>29378.79929240801</v>
      </c>
      <c r="O71" s="10">
        <v>29883.112822653169</v>
      </c>
      <c r="P71" s="10">
        <v>30390.238198342489</v>
      </c>
      <c r="Q71" s="10">
        <v>30900.043584554231</v>
      </c>
      <c r="R71" s="10">
        <v>31412.397210123847</v>
      </c>
      <c r="S71" s="10">
        <v>31927.161619161499</v>
      </c>
      <c r="T71" s="10">
        <v>32444.193278527429</v>
      </c>
      <c r="U71" s="10">
        <v>32963.352289932831</v>
      </c>
      <c r="V71" s="10">
        <v>33484.486427873075</v>
      </c>
      <c r="W71" s="10">
        <v>34007.440441649334</v>
      </c>
      <c r="X71" s="10">
        <v>34532.008634654732</v>
      </c>
      <c r="Y71" s="10">
        <v>35058.072672926843</v>
      </c>
      <c r="Z71" s="10">
        <v>35585.447740039082</v>
      </c>
      <c r="AA71" s="10">
        <v>36113.945008580209</v>
      </c>
      <c r="AB71" s="10">
        <v>36643.364636130289</v>
      </c>
      <c r="AC71" s="10">
        <v>37173.491525327598</v>
      </c>
      <c r="AD71" s="10">
        <v>37704.094791510935</v>
      </c>
    </row>
    <row r="72" spans="1:30" x14ac:dyDescent="0.25">
      <c r="A72" t="s">
        <v>124</v>
      </c>
      <c r="B72" s="10">
        <v>21520.464843999998</v>
      </c>
      <c r="C72" s="10">
        <v>21928.213094538896</v>
      </c>
      <c r="D72" s="10">
        <v>22347.888395889619</v>
      </c>
      <c r="E72" s="10">
        <v>22776.254953039759</v>
      </c>
      <c r="F72" s="10">
        <v>23210.923840099178</v>
      </c>
      <c r="G72" s="10">
        <v>23650.083815553789</v>
      </c>
      <c r="H72" s="10">
        <v>24092.319087189742</v>
      </c>
      <c r="I72" s="10">
        <v>24536.497133684108</v>
      </c>
      <c r="J72" s="10">
        <v>24981.692242656653</v>
      </c>
      <c r="K72" s="10">
        <v>25427.123319153892</v>
      </c>
      <c r="L72" s="10">
        <v>25872.125946316894</v>
      </c>
      <c r="M72" s="10">
        <v>26316.117507734576</v>
      </c>
      <c r="N72" s="10">
        <v>26758.583551712243</v>
      </c>
      <c r="O72" s="10">
        <v>27199.056624928722</v>
      </c>
      <c r="P72" s="10">
        <v>27637.113752865633</v>
      </c>
      <c r="Q72" s="10">
        <v>28072.362366569723</v>
      </c>
      <c r="R72" s="10">
        <v>28504.438144790787</v>
      </c>
      <c r="S72" s="10">
        <v>28932.999518295124</v>
      </c>
      <c r="T72" s="10">
        <v>29357.724366574017</v>
      </c>
      <c r="U72" s="10">
        <v>29778.308999337216</v>
      </c>
      <c r="V72" s="10">
        <v>30194.460866248242</v>
      </c>
      <c r="W72" s="10">
        <v>30605.899661500247</v>
      </c>
      <c r="X72" s="10">
        <v>31012.3337846125</v>
      </c>
      <c r="Y72" s="10">
        <v>31413.531060709116</v>
      </c>
      <c r="Z72" s="10">
        <v>31809.241027133558</v>
      </c>
      <c r="AA72" s="10">
        <v>32199.222298511624</v>
      </c>
      <c r="AB72" s="10">
        <v>32583.236679937192</v>
      </c>
      <c r="AC72" s="10">
        <v>32961.055603984256</v>
      </c>
      <c r="AD72" s="10">
        <v>33332.447584349873</v>
      </c>
    </row>
    <row r="73" spans="1:30" x14ac:dyDescent="0.25">
      <c r="A73" t="s">
        <v>125</v>
      </c>
      <c r="B73" s="10">
        <v>27160.966239153306</v>
      </c>
      <c r="C73" s="10">
        <v>27744.514158073212</v>
      </c>
      <c r="D73" s="10">
        <v>28327.090718691787</v>
      </c>
      <c r="E73" s="10">
        <v>28911.51257796308</v>
      </c>
      <c r="F73" s="10">
        <v>29499.402297778666</v>
      </c>
      <c r="G73" s="10">
        <v>30091.705755448562</v>
      </c>
      <c r="H73" s="10">
        <v>30688.969016587755</v>
      </c>
      <c r="I73" s="10">
        <v>31291.503939410875</v>
      </c>
      <c r="J73" s="10">
        <v>31899.475958941828</v>
      </c>
      <c r="K73" s="10">
        <v>32512.950661449318</v>
      </c>
      <c r="L73" s="10">
        <v>33131.938986940862</v>
      </c>
      <c r="M73" s="10">
        <v>33756.40628286948</v>
      </c>
      <c r="N73" s="10">
        <v>34386.287230549511</v>
      </c>
      <c r="O73" s="10">
        <v>35021.494776246967</v>
      </c>
      <c r="P73" s="10">
        <v>35661.93280274851</v>
      </c>
      <c r="Q73" s="10">
        <v>36307.485254079904</v>
      </c>
      <c r="R73" s="10">
        <v>36958.02823061496</v>
      </c>
      <c r="S73" s="10">
        <v>37613.423427163914</v>
      </c>
      <c r="T73" s="10">
        <v>38273.52024211087</v>
      </c>
      <c r="U73" s="10">
        <v>38938.16288977665</v>
      </c>
      <c r="V73" s="10">
        <v>39607.17895595466</v>
      </c>
      <c r="W73" s="10">
        <v>40280.390123091631</v>
      </c>
      <c r="X73" s="10">
        <v>40957.555851405705</v>
      </c>
      <c r="Y73" s="10">
        <v>41638.520270309455</v>
      </c>
      <c r="Z73" s="10">
        <v>42323.065850623861</v>
      </c>
      <c r="AA73" s="10">
        <v>43010.955310704798</v>
      </c>
      <c r="AB73" s="10">
        <v>43701.93917870248</v>
      </c>
      <c r="AC73" s="10">
        <v>44395.746790869744</v>
      </c>
      <c r="AD73" s="10">
        <v>45092.080642541936</v>
      </c>
    </row>
    <row r="74" spans="1:30" x14ac:dyDescent="0.25">
      <c r="A74" t="s">
        <v>126</v>
      </c>
      <c r="B74" s="10">
        <v>16771.948362971387</v>
      </c>
      <c r="C74" s="10">
        <v>17070.012727909463</v>
      </c>
      <c r="D74" s="10">
        <v>17375.593244438896</v>
      </c>
      <c r="E74" s="10">
        <v>17688.060314177175</v>
      </c>
      <c r="F74" s="10">
        <v>18006.703606338942</v>
      </c>
      <c r="G74" s="10">
        <v>18330.863767646206</v>
      </c>
      <c r="H74" s="10">
        <v>18659.97431800684</v>
      </c>
      <c r="I74" s="10">
        <v>18993.564386539907</v>
      </c>
      <c r="J74" s="10">
        <v>19331.245211952159</v>
      </c>
      <c r="K74" s="10">
        <v>19672.698863437927</v>
      </c>
      <c r="L74" s="10">
        <v>20017.663538372297</v>
      </c>
      <c r="M74" s="10">
        <v>20365.92081149132</v>
      </c>
      <c r="N74" s="10">
        <v>20717.28793818966</v>
      </c>
      <c r="O74" s="10">
        <v>21071.609507605805</v>
      </c>
      <c r="P74" s="10">
        <v>21428.750114718692</v>
      </c>
      <c r="Q74" s="10">
        <v>21788.592399805118</v>
      </c>
      <c r="R74" s="10">
        <v>22151.026000547725</v>
      </c>
      <c r="S74" s="10">
        <v>22515.950858252294</v>
      </c>
      <c r="T74" s="10">
        <v>22883.27156340934</v>
      </c>
      <c r="U74" s="10">
        <v>23252.895897906623</v>
      </c>
      <c r="V74" s="10">
        <v>23624.735291580346</v>
      </c>
      <c r="W74" s="10">
        <v>23998.703024424685</v>
      </c>
      <c r="X74" s="10">
        <v>24374.666701725218</v>
      </c>
      <c r="Y74" s="10">
        <v>24752.583719481063</v>
      </c>
      <c r="Z74" s="10">
        <v>25132.360120157409</v>
      </c>
      <c r="AA74" s="10">
        <v>25513.894478053786</v>
      </c>
      <c r="AB74" s="10">
        <v>25897.082578634792</v>
      </c>
      <c r="AC74" s="10">
        <v>26281.814824540135</v>
      </c>
      <c r="AD74" s="10">
        <v>26667.973520859745</v>
      </c>
    </row>
    <row r="75" spans="1:30" x14ac:dyDescent="0.25">
      <c r="A75" t="s">
        <v>127</v>
      </c>
      <c r="B75" s="10">
        <v>11621.266578738316</v>
      </c>
      <c r="C75" s="10">
        <v>11839.021150215591</v>
      </c>
      <c r="D75" s="10">
        <v>12060.998011460382</v>
      </c>
      <c r="E75" s="10">
        <v>12286.999466879992</v>
      </c>
      <c r="F75" s="10">
        <v>12516.761378967889</v>
      </c>
      <c r="G75" s="10">
        <v>12750.015075284335</v>
      </c>
      <c r="H75" s="10">
        <v>12986.515000328422</v>
      </c>
      <c r="I75" s="10">
        <v>13226.04738759849</v>
      </c>
      <c r="J75" s="10">
        <v>13468.427920214795</v>
      </c>
      <c r="K75" s="10">
        <v>13713.49817132454</v>
      </c>
      <c r="L75" s="10">
        <v>13961.124135976977</v>
      </c>
      <c r="M75" s="10">
        <v>14211.188809607638</v>
      </c>
      <c r="N75" s="10">
        <v>14463.590891689953</v>
      </c>
      <c r="O75" s="10">
        <v>14718.236877208186</v>
      </c>
      <c r="P75" s="10">
        <v>14975.045098870125</v>
      </c>
      <c r="Q75" s="10">
        <v>15233.939660388713</v>
      </c>
      <c r="R75" s="10">
        <v>15494.843713688228</v>
      </c>
      <c r="S75" s="10">
        <v>15757.685847301838</v>
      </c>
      <c r="T75" s="10">
        <v>16022.392908886346</v>
      </c>
      <c r="U75" s="10">
        <v>16288.891772396617</v>
      </c>
      <c r="V75" s="10">
        <v>16557.107920814469</v>
      </c>
      <c r="W75" s="10">
        <v>16826.963944576972</v>
      </c>
      <c r="X75" s="10">
        <v>17098.332398624138</v>
      </c>
      <c r="Y75" s="10">
        <v>17371.177325837514</v>
      </c>
      <c r="Z75" s="10">
        <v>17645.402206613257</v>
      </c>
      <c r="AA75" s="10">
        <v>17920.908690066088</v>
      </c>
      <c r="AB75" s="10">
        <v>18197.584224670562</v>
      </c>
      <c r="AC75" s="10">
        <v>18475.312122473759</v>
      </c>
      <c r="AD75" s="10">
        <v>18753.960465001539</v>
      </c>
    </row>
    <row r="76" spans="1:30" x14ac:dyDescent="0.25">
      <c r="A76" t="s">
        <v>128</v>
      </c>
      <c r="B76" s="10">
        <v>14914.267678532946</v>
      </c>
      <c r="C76" s="10">
        <v>15243.594087303412</v>
      </c>
      <c r="D76" s="10">
        <v>15576.875439607065</v>
      </c>
      <c r="E76" s="10">
        <v>15913.66926011802</v>
      </c>
      <c r="F76" s="10">
        <v>16253.734821551918</v>
      </c>
      <c r="G76" s="10">
        <v>16596.934053910358</v>
      </c>
      <c r="H76" s="10">
        <v>16943.184296606662</v>
      </c>
      <c r="I76" s="10">
        <v>17292.430757016093</v>
      </c>
      <c r="J76" s="10">
        <v>17644.630818897291</v>
      </c>
      <c r="K76" s="10">
        <v>17999.752077431498</v>
      </c>
      <c r="L76" s="10">
        <v>18357.763396473394</v>
      </c>
      <c r="M76" s="10">
        <v>18718.634850624781</v>
      </c>
      <c r="N76" s="10">
        <v>19082.338032133506</v>
      </c>
      <c r="O76" s="10">
        <v>19448.840910365041</v>
      </c>
      <c r="P76" s="10">
        <v>19818.116046406802</v>
      </c>
      <c r="Q76" s="10">
        <v>20190.133877883516</v>
      </c>
      <c r="R76" s="10">
        <v>20564.862756690763</v>
      </c>
      <c r="S76" s="10">
        <v>20942.275296378764</v>
      </c>
      <c r="T76" s="10">
        <v>21322.33991031957</v>
      </c>
      <c r="U76" s="10">
        <v>21705.031128804072</v>
      </c>
      <c r="V76" s="10">
        <v>22090.321490342532</v>
      </c>
      <c r="W76" s="10">
        <v>22478.185571374906</v>
      </c>
      <c r="X76" s="10">
        <v>22868.584441577841</v>
      </c>
      <c r="Y76" s="10">
        <v>23261.517033840082</v>
      </c>
      <c r="Z76" s="10">
        <v>23656.965196249836</v>
      </c>
      <c r="AA76" s="10">
        <v>24054.917951015581</v>
      </c>
      <c r="AB76" s="10">
        <v>24455.364999612582</v>
      </c>
      <c r="AC76" s="10">
        <v>24858.306301185698</v>
      </c>
      <c r="AD76" s="10">
        <v>25263.745181294173</v>
      </c>
    </row>
    <row r="77" spans="1:30" x14ac:dyDescent="0.25">
      <c r="A77" t="s">
        <v>129</v>
      </c>
      <c r="B77" s="10">
        <v>13841.228564767756</v>
      </c>
      <c r="C77" s="10">
        <v>14141.594292257107</v>
      </c>
      <c r="D77" s="10">
        <v>14446.877387427752</v>
      </c>
      <c r="E77" s="10">
        <v>14756.692111292279</v>
      </c>
      <c r="F77" s="10">
        <v>15070.683591399265</v>
      </c>
      <c r="G77" s="10">
        <v>15388.555967687051</v>
      </c>
      <c r="H77" s="10">
        <v>15710.0704476357</v>
      </c>
      <c r="I77" s="10">
        <v>16035.0364430464</v>
      </c>
      <c r="J77" s="10">
        <v>16363.299310116037</v>
      </c>
      <c r="K77" s="10">
        <v>16694.731337375943</v>
      </c>
      <c r="L77" s="10">
        <v>17029.228597729943</v>
      </c>
      <c r="M77" s="10">
        <v>17366.702027045947</v>
      </c>
      <c r="N77" s="10">
        <v>17707.07548521737</v>
      </c>
      <c r="O77" s="10">
        <v>18050.281079913686</v>
      </c>
      <c r="P77" s="10">
        <v>18396.256306937816</v>
      </c>
      <c r="Q77" s="10">
        <v>18744.946269295477</v>
      </c>
      <c r="R77" s="10">
        <v>19096.299711502168</v>
      </c>
      <c r="S77" s="10">
        <v>19450.264817644969</v>
      </c>
      <c r="T77" s="10">
        <v>19806.794030328896</v>
      </c>
      <c r="U77" s="10">
        <v>20165.837733675849</v>
      </c>
      <c r="V77" s="10">
        <v>20527.35269685401</v>
      </c>
      <c r="W77" s="10">
        <v>20891.290325784597</v>
      </c>
      <c r="X77" s="10">
        <v>21257.547978927683</v>
      </c>
      <c r="Y77" s="10">
        <v>21626.141153518511</v>
      </c>
      <c r="Z77" s="10">
        <v>21997.022942373933</v>
      </c>
      <c r="AA77" s="10">
        <v>22370.147589953733</v>
      </c>
      <c r="AB77" s="10">
        <v>22745.464904757453</v>
      </c>
      <c r="AC77" s="10">
        <v>23122.925974082529</v>
      </c>
      <c r="AD77" s="10">
        <v>23502.481894558758</v>
      </c>
    </row>
    <row r="78" spans="1:30" x14ac:dyDescent="0.25">
      <c r="A78" t="s">
        <v>130</v>
      </c>
      <c r="B78" s="10">
        <v>16564.295637743671</v>
      </c>
      <c r="C78" s="10">
        <v>16937.43620715967</v>
      </c>
      <c r="D78" s="10">
        <v>17315.435719047164</v>
      </c>
      <c r="E78" s="10">
        <v>17697.637567463684</v>
      </c>
      <c r="F78" s="10">
        <v>18083.699095905824</v>
      </c>
      <c r="G78" s="10">
        <v>18473.435442471477</v>
      </c>
      <c r="H78" s="10">
        <v>18866.7404429856</v>
      </c>
      <c r="I78" s="10">
        <v>19263.549485106225</v>
      </c>
      <c r="J78" s="10">
        <v>19663.819145376205</v>
      </c>
      <c r="K78" s="10">
        <v>20067.517352747047</v>
      </c>
      <c r="L78" s="10">
        <v>20474.612971117898</v>
      </c>
      <c r="M78" s="10">
        <v>20885.077775003698</v>
      </c>
      <c r="N78" s="10">
        <v>21298.884224707719</v>
      </c>
      <c r="O78" s="10">
        <v>21716.001670165264</v>
      </c>
      <c r="P78" s="10">
        <v>22136.397369537684</v>
      </c>
      <c r="Q78" s="10">
        <v>22560.041525384149</v>
      </c>
      <c r="R78" s="10">
        <v>22986.902321780635</v>
      </c>
      <c r="S78" s="10">
        <v>23416.945910160088</v>
      </c>
      <c r="T78" s="10">
        <v>23850.138350593119</v>
      </c>
      <c r="U78" s="10">
        <v>24286.445638316123</v>
      </c>
      <c r="V78" s="10">
        <v>24725.838423836118</v>
      </c>
      <c r="W78" s="10">
        <v>25168.285053172953</v>
      </c>
      <c r="X78" s="10">
        <v>25613.735992883456</v>
      </c>
      <c r="Y78" s="10">
        <v>26062.183847934612</v>
      </c>
      <c r="Z78" s="10">
        <v>26513.60693758315</v>
      </c>
      <c r="AA78" s="10">
        <v>26967.981219178888</v>
      </c>
      <c r="AB78" s="10">
        <v>27425.293333752954</v>
      </c>
      <c r="AC78" s="10">
        <v>27885.531135509525</v>
      </c>
      <c r="AD78" s="10">
        <v>28348.684609023887</v>
      </c>
    </row>
    <row r="79" spans="1:30" x14ac:dyDescent="0.25">
      <c r="A79" t="s">
        <v>131</v>
      </c>
      <c r="B79" s="10">
        <v>2933.2881592053664</v>
      </c>
      <c r="C79" s="10">
        <v>3003.4776330742766</v>
      </c>
      <c r="D79" s="10">
        <v>3074.7567610695319</v>
      </c>
      <c r="E79" s="10">
        <v>3146.9723526489934</v>
      </c>
      <c r="F79" s="10">
        <v>3220.0387454882271</v>
      </c>
      <c r="G79" s="10">
        <v>3293.9119060516136</v>
      </c>
      <c r="H79" s="10">
        <v>3368.5703865900641</v>
      </c>
      <c r="I79" s="10">
        <v>3444.0061623485999</v>
      </c>
      <c r="J79" s="10">
        <v>3520.2178713080052</v>
      </c>
      <c r="K79" s="10">
        <v>3597.207147781216</v>
      </c>
      <c r="L79" s="10">
        <v>3674.9766394046892</v>
      </c>
      <c r="M79" s="10">
        <v>3753.5281550204054</v>
      </c>
      <c r="N79" s="10">
        <v>3832.8627009243601</v>
      </c>
      <c r="O79" s="10">
        <v>3912.9798890494076</v>
      </c>
      <c r="P79" s="10">
        <v>3993.8784213546587</v>
      </c>
      <c r="Q79" s="10">
        <v>4075.5544380276547</v>
      </c>
      <c r="R79" s="10">
        <v>4158.0028944825071</v>
      </c>
      <c r="S79" s="10">
        <v>4241.2170264971055</v>
      </c>
      <c r="T79" s="10">
        <v>4325.1880167856225</v>
      </c>
      <c r="U79" s="10">
        <v>4409.9063413809772</v>
      </c>
      <c r="V79" s="10">
        <v>4495.3605972689929</v>
      </c>
      <c r="W79" s="10">
        <v>4581.538044607224</v>
      </c>
      <c r="X79" s="10">
        <v>4668.410386665184</v>
      </c>
      <c r="Y79" s="10">
        <v>4755.9752989778617</v>
      </c>
      <c r="Z79" s="10">
        <v>4844.214348835766</v>
      </c>
      <c r="AA79" s="10">
        <v>4933.1076148567272</v>
      </c>
      <c r="AB79" s="10">
        <v>5022.632643999199</v>
      </c>
      <c r="AC79" s="10">
        <v>5112.7657971362132</v>
      </c>
      <c r="AD79" s="10">
        <v>5203.480582643082</v>
      </c>
    </row>
    <row r="80" spans="1:30" x14ac:dyDescent="0.25">
      <c r="A80" t="s">
        <v>132</v>
      </c>
      <c r="B80" s="10">
        <v>4277.7352731281635</v>
      </c>
      <c r="C80" s="10">
        <v>4376.5945684435201</v>
      </c>
      <c r="D80" s="10">
        <v>4477.9516919531525</v>
      </c>
      <c r="E80" s="10">
        <v>4581.3946356938968</v>
      </c>
      <c r="F80" s="10">
        <v>4686.6530803403884</v>
      </c>
      <c r="G80" s="10">
        <v>4793.5434408081837</v>
      </c>
      <c r="H80" s="10">
        <v>4901.9360244924828</v>
      </c>
      <c r="I80" s="10">
        <v>5011.7374090769836</v>
      </c>
      <c r="J80" s="10">
        <v>5122.8782407431418</v>
      </c>
      <c r="K80" s="10">
        <v>5235.3054050544006</v>
      </c>
      <c r="L80" s="10">
        <v>5348.977008814496</v>
      </c>
      <c r="M80" s="10">
        <v>5463.8596558683703</v>
      </c>
      <c r="N80" s="10">
        <v>5579.9250967654898</v>
      </c>
      <c r="O80" s="10">
        <v>5697.1487621382785</v>
      </c>
      <c r="P80" s="10">
        <v>5815.5087196321429</v>
      </c>
      <c r="Q80" s="10">
        <v>5934.9854438516031</v>
      </c>
      <c r="R80" s="10">
        <v>6055.559409038905</v>
      </c>
      <c r="S80" s="10">
        <v>6177.211938092797</v>
      </c>
      <c r="T80" s="10">
        <v>6299.9247336757653</v>
      </c>
      <c r="U80" s="10">
        <v>6423.6792112448948</v>
      </c>
      <c r="V80" s="10">
        <v>6548.4559540526898</v>
      </c>
      <c r="W80" s="10">
        <v>6674.2354290474223</v>
      </c>
      <c r="X80" s="10">
        <v>6800.9864911542254</v>
      </c>
      <c r="Y80" s="10">
        <v>6928.7002081864093</v>
      </c>
      <c r="Z80" s="10">
        <v>7057.3530032023336</v>
      </c>
      <c r="AA80" s="10">
        <v>7186.9217524780761</v>
      </c>
      <c r="AB80" s="10">
        <v>7317.3802113022839</v>
      </c>
      <c r="AC80" s="10">
        <v>7448.7023196688933</v>
      </c>
      <c r="AD80" s="10">
        <v>7580.8593852543845</v>
      </c>
    </row>
    <row r="81" spans="1:30" x14ac:dyDescent="0.25">
      <c r="A81" t="s">
        <v>133</v>
      </c>
      <c r="B81" s="10">
        <v>3017.2553263340792</v>
      </c>
      <c r="C81" s="10">
        <v>3084.7323207596005</v>
      </c>
      <c r="D81" s="10">
        <v>3153.0779610902814</v>
      </c>
      <c r="E81" s="10">
        <v>3222.1530754125397</v>
      </c>
      <c r="F81" s="10">
        <v>3291.8824072236298</v>
      </c>
      <c r="G81" s="10">
        <v>3362.2259830735165</v>
      </c>
      <c r="H81" s="10">
        <v>3433.1635698308928</v>
      </c>
      <c r="I81" s="10">
        <v>3504.6859806603375</v>
      </c>
      <c r="J81" s="10">
        <v>3576.788917501754</v>
      </c>
      <c r="K81" s="10">
        <v>3649.4707157061489</v>
      </c>
      <c r="L81" s="10">
        <v>3722.7309286930154</v>
      </c>
      <c r="M81" s="10">
        <v>3796.5687058992862</v>
      </c>
      <c r="N81" s="10">
        <v>3870.9818132023806</v>
      </c>
      <c r="O81" s="10">
        <v>3945.9677794105846</v>
      </c>
      <c r="P81" s="10">
        <v>4021.5228085648619</v>
      </c>
      <c r="Q81" s="10">
        <v>4097.6413788450882</v>
      </c>
      <c r="R81" s="10">
        <v>4174.3168270689584</v>
      </c>
      <c r="S81" s="10">
        <v>4251.5416966955108</v>
      </c>
      <c r="T81" s="10">
        <v>4329.3066695198204</v>
      </c>
      <c r="U81" s="10">
        <v>4407.6008778469422</v>
      </c>
      <c r="V81" s="10">
        <v>4486.4131795692783</v>
      </c>
      <c r="W81" s="10">
        <v>4565.7307131808057</v>
      </c>
      <c r="X81" s="10">
        <v>4645.531009385526</v>
      </c>
      <c r="Y81" s="10">
        <v>4725.8076720639228</v>
      </c>
      <c r="Z81" s="10">
        <v>4806.5438123468884</v>
      </c>
      <c r="AA81" s="10">
        <v>4887.7215324499994</v>
      </c>
      <c r="AB81" s="10">
        <v>4969.3210845717731</v>
      </c>
      <c r="AC81" s="10">
        <v>5051.3218297582844</v>
      </c>
      <c r="AD81" s="10">
        <v>5133.7008126031087</v>
      </c>
    </row>
    <row r="82" spans="1:30" x14ac:dyDescent="0.25">
      <c r="A82" t="s">
        <v>134</v>
      </c>
      <c r="B82" s="10">
        <v>0</v>
      </c>
      <c r="C82" s="10">
        <v>0</v>
      </c>
      <c r="D82" s="10">
        <v>0</v>
      </c>
      <c r="E82" s="10">
        <v>0</v>
      </c>
      <c r="F82" s="10">
        <v>0</v>
      </c>
      <c r="G82" s="10">
        <v>0</v>
      </c>
      <c r="H82" s="10">
        <v>0</v>
      </c>
      <c r="I82" s="10">
        <v>0</v>
      </c>
      <c r="J82" s="10">
        <v>0</v>
      </c>
      <c r="K82" s="10">
        <v>0</v>
      </c>
      <c r="L82" s="10">
        <v>0</v>
      </c>
      <c r="M82" s="10">
        <v>0</v>
      </c>
      <c r="N82" s="10">
        <v>0</v>
      </c>
      <c r="O82" s="10">
        <v>0</v>
      </c>
      <c r="P82" s="10">
        <v>0</v>
      </c>
      <c r="Q82" s="10">
        <v>0</v>
      </c>
      <c r="R82" s="10">
        <v>0</v>
      </c>
      <c r="S82" s="10">
        <v>0</v>
      </c>
      <c r="T82" s="10">
        <v>0</v>
      </c>
      <c r="U82" s="10">
        <v>0</v>
      </c>
      <c r="V82" s="10">
        <v>0</v>
      </c>
      <c r="W82" s="10">
        <v>0</v>
      </c>
      <c r="X82" s="10">
        <v>0</v>
      </c>
      <c r="Y82" s="10">
        <v>0</v>
      </c>
      <c r="Z82" s="10">
        <v>0</v>
      </c>
      <c r="AA82" s="10">
        <v>0</v>
      </c>
      <c r="AB82" s="10">
        <v>0</v>
      </c>
      <c r="AC82" s="10">
        <v>0</v>
      </c>
      <c r="AD82" s="10">
        <v>0</v>
      </c>
    </row>
    <row r="83" spans="1:30" x14ac:dyDescent="0.25">
      <c r="A83" t="s">
        <v>135</v>
      </c>
      <c r="B83" s="10">
        <v>0</v>
      </c>
      <c r="C83" s="10">
        <v>0</v>
      </c>
      <c r="D83" s="10">
        <v>0</v>
      </c>
      <c r="E83" s="10">
        <v>0</v>
      </c>
      <c r="F83" s="10">
        <v>0</v>
      </c>
      <c r="G83" s="10">
        <v>0</v>
      </c>
      <c r="H83" s="10">
        <v>0</v>
      </c>
      <c r="I83" s="10">
        <v>0</v>
      </c>
      <c r="J83" s="10">
        <v>0</v>
      </c>
      <c r="K83" s="10">
        <v>0</v>
      </c>
      <c r="L83" s="10">
        <v>0</v>
      </c>
      <c r="M83" s="10">
        <v>0</v>
      </c>
      <c r="N83" s="10">
        <v>0</v>
      </c>
      <c r="O83" s="10">
        <v>0</v>
      </c>
      <c r="P83" s="10">
        <v>0</v>
      </c>
      <c r="Q83" s="10">
        <v>0</v>
      </c>
      <c r="R83" s="10">
        <v>0</v>
      </c>
      <c r="S83" s="10">
        <v>0</v>
      </c>
      <c r="T83" s="10">
        <v>0</v>
      </c>
      <c r="U83" s="10">
        <v>0</v>
      </c>
      <c r="V83" s="10">
        <v>0</v>
      </c>
      <c r="W83" s="10">
        <v>0</v>
      </c>
      <c r="X83" s="10">
        <v>0</v>
      </c>
      <c r="Y83" s="10">
        <v>0</v>
      </c>
      <c r="Z83" s="10">
        <v>0</v>
      </c>
      <c r="AA83" s="10">
        <v>0</v>
      </c>
      <c r="AB83" s="10">
        <v>0</v>
      </c>
      <c r="AC83" s="10">
        <v>0</v>
      </c>
      <c r="AD83" s="10">
        <v>0</v>
      </c>
    </row>
    <row r="84" spans="1:30" x14ac:dyDescent="0.25">
      <c r="A84" t="s">
        <v>136</v>
      </c>
      <c r="B84" s="10">
        <v>0</v>
      </c>
      <c r="C84" s="10">
        <v>0</v>
      </c>
      <c r="D84" s="10">
        <v>0</v>
      </c>
      <c r="E84" s="10">
        <v>0</v>
      </c>
      <c r="F84" s="10">
        <v>0</v>
      </c>
      <c r="G84" s="10">
        <v>0</v>
      </c>
      <c r="H84" s="10">
        <v>0</v>
      </c>
      <c r="I84" s="10">
        <v>0</v>
      </c>
      <c r="J84" s="10">
        <v>0</v>
      </c>
      <c r="K84" s="10">
        <v>0</v>
      </c>
      <c r="L84" s="10">
        <v>0</v>
      </c>
      <c r="M84" s="10">
        <v>0</v>
      </c>
      <c r="N84" s="10">
        <v>0</v>
      </c>
      <c r="O84" s="10">
        <v>0</v>
      </c>
      <c r="P84" s="10">
        <v>0</v>
      </c>
      <c r="Q84" s="10">
        <v>0</v>
      </c>
      <c r="R84" s="10">
        <v>0</v>
      </c>
      <c r="S84" s="10">
        <v>0</v>
      </c>
      <c r="T84" s="10">
        <v>0</v>
      </c>
      <c r="U84" s="10">
        <v>0</v>
      </c>
      <c r="V84" s="10">
        <v>0</v>
      </c>
      <c r="W84" s="10">
        <v>0</v>
      </c>
      <c r="X84" s="10">
        <v>0</v>
      </c>
      <c r="Y84" s="10">
        <v>0</v>
      </c>
      <c r="Z84" s="10">
        <v>0</v>
      </c>
      <c r="AA84" s="10">
        <v>0</v>
      </c>
      <c r="AB84" s="10">
        <v>0</v>
      </c>
      <c r="AC84" s="10">
        <v>0</v>
      </c>
      <c r="AD84" s="10">
        <v>0</v>
      </c>
    </row>
    <row r="85" spans="1:30" x14ac:dyDescent="0.25">
      <c r="A85" t="s">
        <v>137</v>
      </c>
      <c r="B85" s="10">
        <v>8783.7345707392305</v>
      </c>
      <c r="C85" s="10">
        <v>8761.7006030854263</v>
      </c>
      <c r="D85" s="10">
        <v>8730.1387828213155</v>
      </c>
      <c r="E85" s="10">
        <v>8688.6980917527999</v>
      </c>
      <c r="F85" s="10">
        <v>8636.968857532891</v>
      </c>
      <c r="G85" s="10">
        <v>8574.4871547608182</v>
      </c>
      <c r="H85" s="10">
        <v>8500.7370601535713</v>
      </c>
      <c r="I85" s="10">
        <v>8415.1497991935357</v>
      </c>
      <c r="J85" s="10">
        <v>8317.0998572411809</v>
      </c>
      <c r="K85" s="10">
        <v>8205.9011857736386</v>
      </c>
      <c r="L85" s="10">
        <v>8080.8012895507582</v>
      </c>
      <c r="M85" s="10">
        <v>7940.9818086545938</v>
      </c>
      <c r="N85" s="10">
        <v>7785.5528260452256</v>
      </c>
      <c r="O85" s="10">
        <v>7613.5420746012342</v>
      </c>
      <c r="P85" s="10">
        <v>7423.8942067437711</v>
      </c>
      <c r="Q85" s="10">
        <v>7215.4633346330984</v>
      </c>
      <c r="R85" s="10">
        <v>6986.9993350770546</v>
      </c>
      <c r="S85" s="10">
        <v>6737.1418231370171</v>
      </c>
      <c r="T85" s="10">
        <v>6464.4057197850334</v>
      </c>
      <c r="U85" s="10">
        <v>6167.171252654085</v>
      </c>
      <c r="V85" s="10">
        <v>5843.6634322927011</v>
      </c>
      <c r="W85" s="10">
        <v>5491.938226849903</v>
      </c>
      <c r="X85" s="10">
        <v>5109.8410345852208</v>
      </c>
      <c r="Y85" s="10">
        <v>4695.0396260534881</v>
      </c>
      <c r="Z85" s="10">
        <v>4244.9309567605442</v>
      </c>
      <c r="AA85" s="10">
        <v>3756.6368574960716</v>
      </c>
      <c r="AB85" s="10">
        <v>3226.9546403931727</v>
      </c>
      <c r="AC85" s="10">
        <v>2652.3147103786414</v>
      </c>
      <c r="AD85" s="10">
        <v>2028.7289364824198</v>
      </c>
    </row>
    <row r="86" spans="1:30" x14ac:dyDescent="0.25">
      <c r="A86" t="s">
        <v>138</v>
      </c>
      <c r="B86" s="10">
        <v>830.39328794250378</v>
      </c>
      <c r="C86" s="10">
        <v>1026.9805798875414</v>
      </c>
      <c r="D86" s="10">
        <v>1234.1071443119736</v>
      </c>
      <c r="E86" s="10">
        <v>1452.2725722488033</v>
      </c>
      <c r="F86" s="10">
        <v>1682.0148194198835</v>
      </c>
      <c r="G86" s="10">
        <v>1923.9138874700411</v>
      </c>
      <c r="H86" s="10">
        <v>2178.5938661271061</v>
      </c>
      <c r="I86" s="10">
        <v>2446.7287526031701</v>
      </c>
      <c r="J86" s="10">
        <v>2729.0420761292626</v>
      </c>
      <c r="K86" s="10">
        <v>3026.3139036451012</v>
      </c>
      <c r="L86" s="10">
        <v>3339.3830681412778</v>
      </c>
      <c r="M86" s="10">
        <v>3669.1576204656494</v>
      </c>
      <c r="N86" s="10">
        <v>4016.6152085768758</v>
      </c>
      <c r="O86" s="10">
        <v>4382.8116236740598</v>
      </c>
      <c r="P86" s="10">
        <v>4768.8908174339058</v>
      </c>
      <c r="Q86" s="10">
        <v>5176.0924117960767</v>
      </c>
      <c r="R86" s="10">
        <v>5605.7605042843925</v>
      </c>
      <c r="S86" s="10">
        <v>6059.3602166151813</v>
      </c>
      <c r="T86" s="10">
        <v>6538.486056916674</v>
      </c>
      <c r="U86" s="10">
        <v>7044.8799225913681</v>
      </c>
      <c r="V86" s="10">
        <v>7580.450818700182</v>
      </c>
      <c r="W86" s="10">
        <v>8147.2926897927482</v>
      </c>
      <c r="X86" s="10">
        <v>8747.6796297926467</v>
      </c>
      <c r="Y86" s="10">
        <v>9384.1862365543129</v>
      </c>
      <c r="Z86" s="10">
        <v>10059.623193956764</v>
      </c>
      <c r="AA86" s="10">
        <v>10777.113636065485</v>
      </c>
      <c r="AB86" s="10">
        <v>11540.136923384778</v>
      </c>
      <c r="AC86" s="10">
        <v>12352.578437507944</v>
      </c>
      <c r="AD86" s="10">
        <v>13218.796938343912</v>
      </c>
    </row>
    <row r="87" spans="1:30" x14ac:dyDescent="0.25">
      <c r="A87" t="s">
        <v>139</v>
      </c>
      <c r="B87" s="10">
        <v>0</v>
      </c>
      <c r="C87" s="10">
        <v>0</v>
      </c>
      <c r="D87" s="10">
        <v>0</v>
      </c>
      <c r="E87" s="10">
        <v>0</v>
      </c>
      <c r="F87" s="10">
        <v>0</v>
      </c>
      <c r="G87" s="10">
        <v>0</v>
      </c>
      <c r="H87" s="10">
        <v>0</v>
      </c>
      <c r="I87" s="10">
        <v>0</v>
      </c>
      <c r="J87" s="10">
        <v>0</v>
      </c>
      <c r="K87" s="10">
        <v>0</v>
      </c>
      <c r="L87" s="10">
        <v>0</v>
      </c>
      <c r="M87" s="10">
        <v>0</v>
      </c>
      <c r="N87" s="10">
        <v>0</v>
      </c>
      <c r="O87" s="10">
        <v>0</v>
      </c>
      <c r="P87" s="10">
        <v>0</v>
      </c>
      <c r="Q87" s="10">
        <v>0</v>
      </c>
      <c r="R87" s="10">
        <v>0</v>
      </c>
      <c r="S87" s="10">
        <v>0</v>
      </c>
      <c r="T87" s="10">
        <v>0</v>
      </c>
      <c r="U87" s="10">
        <v>0</v>
      </c>
      <c r="V87" s="10">
        <v>0</v>
      </c>
      <c r="W87" s="10">
        <v>0</v>
      </c>
      <c r="X87" s="10">
        <v>0</v>
      </c>
      <c r="Y87" s="10">
        <v>0</v>
      </c>
      <c r="Z87" s="10">
        <v>0</v>
      </c>
      <c r="AA87" s="10">
        <v>0</v>
      </c>
      <c r="AB87" s="10">
        <v>0</v>
      </c>
      <c r="AC87" s="10">
        <v>0</v>
      </c>
      <c r="AD87" s="10">
        <v>0</v>
      </c>
    </row>
    <row r="88" spans="1:30" x14ac:dyDescent="0.25">
      <c r="A88" t="s">
        <v>140</v>
      </c>
      <c r="B88" s="10">
        <v>1577.6967866610394</v>
      </c>
      <c r="C88" s="10">
        <v>1578.7289448229294</v>
      </c>
      <c r="D88" s="10">
        <v>1578.9708596114081</v>
      </c>
      <c r="E88" s="10">
        <v>1578.4056337006548</v>
      </c>
      <c r="F88" s="10">
        <v>1577.0333518087771</v>
      </c>
      <c r="G88" s="10">
        <v>1574.8585458801197</v>
      </c>
      <c r="H88" s="10">
        <v>1571.8864110074819</v>
      </c>
      <c r="I88" s="10">
        <v>1568.1200509135067</v>
      </c>
      <c r="J88" s="10">
        <v>1563.5613462091653</v>
      </c>
      <c r="K88" s="10">
        <v>1558.209161627437</v>
      </c>
      <c r="L88" s="10">
        <v>1552.0611540836196</v>
      </c>
      <c r="M88" s="10">
        <v>1545.1128852099826</v>
      </c>
      <c r="N88" s="10">
        <v>1537.3583069436465</v>
      </c>
      <c r="O88" s="10">
        <v>1528.7904521832947</v>
      </c>
      <c r="P88" s="10">
        <v>1519.4011875756714</v>
      </c>
      <c r="Q88" s="10">
        <v>1509.1813809415005</v>
      </c>
      <c r="R88" s="10">
        <v>1498.1213454787537</v>
      </c>
      <c r="S88" s="10">
        <v>1486.210579350512</v>
      </c>
      <c r="T88" s="10">
        <v>1473.4381117752853</v>
      </c>
      <c r="U88" s="10">
        <v>1459.7927459346815</v>
      </c>
      <c r="V88" s="10">
        <v>1445.2626136278263</v>
      </c>
      <c r="W88" s="10">
        <v>1429.836044334535</v>
      </c>
      <c r="X88" s="10">
        <v>1413.5323921313407</v>
      </c>
      <c r="Y88" s="10">
        <v>1396.3062095248008</v>
      </c>
      <c r="Z88" s="10">
        <v>1378.1448915499095</v>
      </c>
      <c r="AA88" s="10">
        <v>1359.0364646365026</v>
      </c>
      <c r="AB88" s="10">
        <v>1338.9679568152042</v>
      </c>
      <c r="AC88" s="10">
        <v>1317.9265420027505</v>
      </c>
      <c r="AD88" s="10">
        <v>1295.9012654213188</v>
      </c>
    </row>
    <row r="89" spans="1:30" x14ac:dyDescent="0.25">
      <c r="A89" t="s">
        <v>141</v>
      </c>
      <c r="B89" s="10">
        <v>141.54311119569161</v>
      </c>
      <c r="C89" s="10">
        <v>171.06108005163415</v>
      </c>
      <c r="D89" s="10">
        <v>201.36766408736824</v>
      </c>
      <c r="E89" s="10">
        <v>232.45950334345414</v>
      </c>
      <c r="F89" s="10">
        <v>264.33487394229991</v>
      </c>
      <c r="G89" s="10">
        <v>296.99396487101836</v>
      </c>
      <c r="H89" s="10">
        <v>330.43694734329017</v>
      </c>
      <c r="I89" s="10">
        <v>364.66506351527977</v>
      </c>
      <c r="J89" s="10">
        <v>399.67943609833634</v>
      </c>
      <c r="K89" s="10">
        <v>435.48133075398721</v>
      </c>
      <c r="L89" s="10">
        <v>472.07265692947061</v>
      </c>
      <c r="M89" s="10">
        <v>509.45347817823728</v>
      </c>
      <c r="N89" s="10">
        <v>547.62554055267447</v>
      </c>
      <c r="O89" s="10">
        <v>586.58810231893267</v>
      </c>
      <c r="P89" s="10">
        <v>626.34243881444331</v>
      </c>
      <c r="Q89" s="10">
        <v>666.88629864477264</v>
      </c>
      <c r="R89" s="10">
        <v>708.21976875417431</v>
      </c>
      <c r="S89" s="10">
        <v>750.34026032656141</v>
      </c>
      <c r="T89" s="10">
        <v>793.24413181990417</v>
      </c>
      <c r="U89" s="10">
        <v>836.92890836645051</v>
      </c>
      <c r="V89" s="10">
        <v>881.38869416495493</v>
      </c>
      <c r="W89" s="10">
        <v>926.6177174485249</v>
      </c>
      <c r="X89" s="10">
        <v>972.63071031624656</v>
      </c>
      <c r="Y89" s="10">
        <v>1019.3980867642427</v>
      </c>
      <c r="Z89" s="10">
        <v>1066.9108475241762</v>
      </c>
      <c r="AA89" s="10">
        <v>1115.1564771047508</v>
      </c>
      <c r="AB89" s="10">
        <v>1164.1211295172818</v>
      </c>
      <c r="AC89" s="10">
        <v>1213.7891556340701</v>
      </c>
      <c r="AD89" s="10">
        <v>1264.1414073642354</v>
      </c>
    </row>
    <row r="90" spans="1:30" x14ac:dyDescent="0.25">
      <c r="A90" t="s">
        <v>142</v>
      </c>
      <c r="B90" s="10">
        <v>0</v>
      </c>
      <c r="C90" s="10">
        <v>0</v>
      </c>
      <c r="D90" s="10">
        <v>0</v>
      </c>
      <c r="E90" s="10">
        <v>0</v>
      </c>
      <c r="F90" s="10">
        <v>0</v>
      </c>
      <c r="G90" s="10">
        <v>0</v>
      </c>
      <c r="H90" s="10">
        <v>0</v>
      </c>
      <c r="I90" s="10">
        <v>0</v>
      </c>
      <c r="J90" s="10">
        <v>0</v>
      </c>
      <c r="K90" s="10">
        <v>0</v>
      </c>
      <c r="L90" s="10">
        <v>0</v>
      </c>
      <c r="M90" s="10">
        <v>0</v>
      </c>
      <c r="N90" s="10">
        <v>0</v>
      </c>
      <c r="O90" s="10">
        <v>0</v>
      </c>
      <c r="P90" s="10">
        <v>0</v>
      </c>
      <c r="Q90" s="10">
        <v>0</v>
      </c>
      <c r="R90" s="10">
        <v>0</v>
      </c>
      <c r="S90" s="10">
        <v>0</v>
      </c>
      <c r="T90" s="10">
        <v>0</v>
      </c>
      <c r="U90" s="10">
        <v>0</v>
      </c>
      <c r="V90" s="10">
        <v>0</v>
      </c>
      <c r="W90" s="10">
        <v>0</v>
      </c>
      <c r="X90" s="10">
        <v>0</v>
      </c>
      <c r="Y90" s="10">
        <v>0</v>
      </c>
      <c r="Z90" s="10">
        <v>0</v>
      </c>
      <c r="AA90" s="10">
        <v>0</v>
      </c>
      <c r="AB90" s="10">
        <v>0</v>
      </c>
      <c r="AC90" s="10">
        <v>0</v>
      </c>
      <c r="AD90" s="10">
        <v>0</v>
      </c>
    </row>
    <row r="92" spans="1:30" ht="20.25" thickBot="1" x14ac:dyDescent="0.35">
      <c r="A92" s="3" t="s">
        <v>267</v>
      </c>
    </row>
    <row r="93" spans="1:30" ht="15.75" thickTop="1" x14ac:dyDescent="0.25">
      <c r="B93" s="1">
        <v>2022</v>
      </c>
      <c r="C93" s="2">
        <v>2023</v>
      </c>
      <c r="D93" s="1">
        <v>2024</v>
      </c>
      <c r="E93" s="2">
        <v>2025</v>
      </c>
      <c r="F93" s="1">
        <v>2026</v>
      </c>
      <c r="G93" s="2">
        <v>2027</v>
      </c>
      <c r="H93" s="1">
        <v>2028</v>
      </c>
      <c r="I93" s="2">
        <v>2029</v>
      </c>
      <c r="J93" s="1">
        <v>2030</v>
      </c>
      <c r="K93" s="2">
        <v>2031</v>
      </c>
      <c r="L93" s="1">
        <v>2032</v>
      </c>
      <c r="M93" s="2">
        <v>2033</v>
      </c>
      <c r="N93" s="1">
        <v>2034</v>
      </c>
      <c r="O93" s="2">
        <v>2035</v>
      </c>
      <c r="P93" s="1">
        <v>2036</v>
      </c>
      <c r="Q93" s="2">
        <v>2037</v>
      </c>
      <c r="R93" s="1">
        <v>2038</v>
      </c>
      <c r="S93" s="2">
        <v>2039</v>
      </c>
      <c r="T93" s="1">
        <v>2040</v>
      </c>
      <c r="U93" s="2">
        <v>2041</v>
      </c>
      <c r="V93" s="1">
        <v>2042</v>
      </c>
      <c r="W93" s="2">
        <v>2043</v>
      </c>
      <c r="X93" s="1">
        <v>2044</v>
      </c>
      <c r="Y93" s="2">
        <v>2045</v>
      </c>
      <c r="Z93" s="1">
        <v>2046</v>
      </c>
      <c r="AA93" s="2">
        <v>2047</v>
      </c>
      <c r="AB93" s="1">
        <v>2048</v>
      </c>
      <c r="AC93" s="2">
        <v>2049</v>
      </c>
      <c r="AD93" s="1">
        <v>2050</v>
      </c>
    </row>
    <row r="94" spans="1:30" x14ac:dyDescent="0.25">
      <c r="A94" t="s">
        <v>16</v>
      </c>
      <c r="B94" s="10">
        <v>8710.9055137604919</v>
      </c>
      <c r="C94" s="10">
        <v>8874.0407186743396</v>
      </c>
      <c r="D94" s="10">
        <v>9037.6407672675195</v>
      </c>
      <c r="E94" s="10">
        <v>9201.6621944603012</v>
      </c>
      <c r="F94" s="10">
        <v>9366.1097242705582</v>
      </c>
      <c r="G94" s="10">
        <v>9531.0001227665398</v>
      </c>
      <c r="H94" s="10">
        <v>9696.3534191234739</v>
      </c>
      <c r="I94" s="10">
        <v>9862.1833377736803</v>
      </c>
      <c r="J94" s="10">
        <v>10028.500136155817</v>
      </c>
      <c r="K94" s="10">
        <v>10195.306219483287</v>
      </c>
      <c r="L94" s="10">
        <v>10362.599017381117</v>
      </c>
      <c r="M94" s="10">
        <v>10530.369482771033</v>
      </c>
      <c r="N94" s="10">
        <v>10698.603670861834</v>
      </c>
      <c r="O94" s="10">
        <v>10867.285366359753</v>
      </c>
      <c r="P94" s="10">
        <v>11036.392314383444</v>
      </c>
      <c r="Q94" s="10">
        <v>11205.90016997457</v>
      </c>
      <c r="R94" s="10">
        <v>11375.78273550286</v>
      </c>
      <c r="S94" s="10">
        <v>11546.008844023461</v>
      </c>
      <c r="T94" s="10">
        <v>11716.545719975771</v>
      </c>
      <c r="U94" s="10">
        <v>11887.358853897616</v>
      </c>
      <c r="V94" s="10">
        <v>12058.412055172535</v>
      </c>
      <c r="W94" s="10">
        <v>12229.666875148145</v>
      </c>
      <c r="X94" s="10">
        <v>12401.524197787243</v>
      </c>
      <c r="Y94" s="10">
        <v>12573.503595905486</v>
      </c>
      <c r="Z94" s="10">
        <v>12745.561895201814</v>
      </c>
      <c r="AA94" s="10">
        <v>12917.656337388986</v>
      </c>
      <c r="AB94" s="10">
        <v>13089.742800376343</v>
      </c>
      <c r="AC94" s="10">
        <v>13261.7760860827</v>
      </c>
      <c r="AD94" s="10">
        <v>13433.708359002532</v>
      </c>
    </row>
    <row r="95" spans="1:30" x14ac:dyDescent="0.25">
      <c r="A95" t="s">
        <v>17</v>
      </c>
      <c r="B95" s="10">
        <v>112641.67278268797</v>
      </c>
      <c r="C95" s="10">
        <v>114885.67495151069</v>
      </c>
      <c r="D95" s="10">
        <v>117151.20882072857</v>
      </c>
      <c r="E95" s="10">
        <v>119438.69160842763</v>
      </c>
      <c r="F95" s="10">
        <v>121747.95529430085</v>
      </c>
      <c r="G95" s="10">
        <v>124078.56476355586</v>
      </c>
      <c r="H95" s="10">
        <v>126429.97721232683</v>
      </c>
      <c r="I95" s="10">
        <v>128801.58879844598</v>
      </c>
      <c r="J95" s="10">
        <v>131192.76391020959</v>
      </c>
      <c r="K95" s="10">
        <v>133602.880305358</v>
      </c>
      <c r="L95" s="10">
        <v>136031.28666098425</v>
      </c>
      <c r="M95" s="10">
        <v>138477.3473510308</v>
      </c>
      <c r="N95" s="10">
        <v>140940.41509512783</v>
      </c>
      <c r="O95" s="10">
        <v>143419.83938211418</v>
      </c>
      <c r="P95" s="10">
        <v>145914.97175297557</v>
      </c>
      <c r="Q95" s="10">
        <v>148425.14694727183</v>
      </c>
      <c r="R95" s="10">
        <v>150949.69530920841</v>
      </c>
      <c r="S95" s="10">
        <v>153487.92950752223</v>
      </c>
      <c r="T95" s="10">
        <v>156039.14448806117</v>
      </c>
      <c r="U95" s="10">
        <v>158602.60241108501</v>
      </c>
      <c r="V95" s="10">
        <v>161177.54743243958</v>
      </c>
      <c r="W95" s="10">
        <v>163763.20601756516</v>
      </c>
      <c r="X95" s="10">
        <v>166358.55817700157</v>
      </c>
      <c r="Y95" s="10">
        <v>168962.98459732521</v>
      </c>
      <c r="Z95" s="10">
        <v>171575.59156442684</v>
      </c>
      <c r="AA95" s="10">
        <v>174195.44794705781</v>
      </c>
      <c r="AB95" s="10">
        <v>176821.58375745144</v>
      </c>
      <c r="AC95" s="10">
        <v>179452.97192287975</v>
      </c>
      <c r="AD95" s="10">
        <v>182088.50802326662</v>
      </c>
    </row>
    <row r="96" spans="1:30" x14ac:dyDescent="0.25">
      <c r="A96" t="s">
        <v>18</v>
      </c>
      <c r="B96" s="10">
        <v>24919.621816696483</v>
      </c>
      <c r="C96" s="10">
        <v>25397.345930124407</v>
      </c>
      <c r="D96" s="10">
        <v>25876.431237492761</v>
      </c>
      <c r="E96" s="10">
        <v>26356.821949347013</v>
      </c>
      <c r="F96" s="10">
        <v>26838.5930788115</v>
      </c>
      <c r="G96" s="10">
        <v>27321.840673773517</v>
      </c>
      <c r="H96" s="10">
        <v>27806.653108203904</v>
      </c>
      <c r="I96" s="10">
        <v>28293.097349380805</v>
      </c>
      <c r="J96" s="10">
        <v>28781.21543930352</v>
      </c>
      <c r="K96" s="10">
        <v>29271.02862815007</v>
      </c>
      <c r="L96" s="10">
        <v>29762.535978857675</v>
      </c>
      <c r="M96" s="10">
        <v>30255.722104616525</v>
      </c>
      <c r="N96" s="10">
        <v>30750.554384283336</v>
      </c>
      <c r="O96" s="10">
        <v>31246.988120780868</v>
      </c>
      <c r="P96" s="10">
        <v>31744.968310362703</v>
      </c>
      <c r="Q96" s="10">
        <v>32244.431017680665</v>
      </c>
      <c r="R96" s="10">
        <v>32745.299773818773</v>
      </c>
      <c r="S96" s="10">
        <v>33247.4882320943</v>
      </c>
      <c r="T96" s="10">
        <v>33750.90840567377</v>
      </c>
      <c r="U96" s="10">
        <v>34255.464461690521</v>
      </c>
      <c r="V96" s="10">
        <v>34761.057712119364</v>
      </c>
      <c r="W96" s="10">
        <v>35267.582059515487</v>
      </c>
      <c r="X96" s="10">
        <v>35774.906231455381</v>
      </c>
      <c r="Y96" s="10">
        <v>36282.931373903593</v>
      </c>
      <c r="Z96" s="10">
        <v>36791.545354169662</v>
      </c>
      <c r="AA96" s="10">
        <v>37300.630146497628</v>
      </c>
      <c r="AB96" s="10">
        <v>37810.063543437864</v>
      </c>
      <c r="AC96" s="10">
        <v>38319.720291799757</v>
      </c>
      <c r="AD96" s="10">
        <v>38829.476304377538</v>
      </c>
    </row>
    <row r="97" spans="1:30" x14ac:dyDescent="0.25">
      <c r="A97" t="s">
        <v>19</v>
      </c>
      <c r="B97" s="10">
        <v>21407.204054422942</v>
      </c>
      <c r="C97" s="10">
        <v>21881.938738685814</v>
      </c>
      <c r="D97" s="10">
        <v>22358.741747748478</v>
      </c>
      <c r="E97" s="10">
        <v>22837.643620288516</v>
      </c>
      <c r="F97" s="10">
        <v>23318.755126323085</v>
      </c>
      <c r="G97" s="10">
        <v>23802.199730254106</v>
      </c>
      <c r="H97" s="10">
        <v>24288.090491102939</v>
      </c>
      <c r="I97" s="10">
        <v>24776.533801946236</v>
      </c>
      <c r="J97" s="10">
        <v>25267.619469697915</v>
      </c>
      <c r="K97" s="10">
        <v>25761.424656962958</v>
      </c>
      <c r="L97" s="10">
        <v>26258.012237889863</v>
      </c>
      <c r="M97" s="10">
        <v>26757.444728810329</v>
      </c>
      <c r="N97" s="10">
        <v>27259.775669804651</v>
      </c>
      <c r="O97" s="10">
        <v>27765.054827120573</v>
      </c>
      <c r="P97" s="10">
        <v>28273.330249492832</v>
      </c>
      <c r="Q97" s="10">
        <v>28784.656060514975</v>
      </c>
      <c r="R97" s="10">
        <v>29299.081046488187</v>
      </c>
      <c r="S97" s="10">
        <v>29816.664091205261</v>
      </c>
      <c r="T97" s="10">
        <v>30337.465584024481</v>
      </c>
      <c r="U97" s="10">
        <v>30861.554477783542</v>
      </c>
      <c r="V97" s="10">
        <v>31389.012475014857</v>
      </c>
      <c r="W97" s="10">
        <v>31919.932397905726</v>
      </c>
      <c r="X97" s="10">
        <v>32454.463752615688</v>
      </c>
      <c r="Y97" s="10">
        <v>32992.685234564611</v>
      </c>
      <c r="Z97" s="10">
        <v>33534.741941883265</v>
      </c>
      <c r="AA97" s="10">
        <v>34080.80823523162</v>
      </c>
      <c r="AB97" s="10">
        <v>34631.080281587994</v>
      </c>
      <c r="AC97" s="10">
        <v>35185.790618406645</v>
      </c>
      <c r="AD97" s="10">
        <v>35745.213056951361</v>
      </c>
    </row>
    <row r="98" spans="1:30" x14ac:dyDescent="0.25">
      <c r="A98" t="s">
        <v>20</v>
      </c>
      <c r="B98" s="10">
        <v>2967.155159910345</v>
      </c>
      <c r="C98" s="10">
        <v>3023.746807871059</v>
      </c>
      <c r="D98" s="10">
        <v>3080.3193041444733</v>
      </c>
      <c r="E98" s="10">
        <v>3136.8573233781449</v>
      </c>
      <c r="F98" s="10">
        <v>3193.377244013865</v>
      </c>
      <c r="G98" s="10">
        <v>3249.9051152978309</v>
      </c>
      <c r="H98" s="10">
        <v>3306.4674239792766</v>
      </c>
      <c r="I98" s="10">
        <v>3363.087067214441</v>
      </c>
      <c r="J98" s="10">
        <v>3419.7819835509627</v>
      </c>
      <c r="K98" s="10">
        <v>3476.5653897992202</v>
      </c>
      <c r="L98" s="10">
        <v>3533.4447774829664</v>
      </c>
      <c r="M98" s="10">
        <v>3590.4240744090903</v>
      </c>
      <c r="N98" s="10">
        <v>3647.5024706852219</v>
      </c>
      <c r="O98" s="10">
        <v>3704.6763314942732</v>
      </c>
      <c r="P98" s="10">
        <v>3761.9391418233427</v>
      </c>
      <c r="Q98" s="10">
        <v>3819.2820006003963</v>
      </c>
      <c r="R98" s="10">
        <v>3876.693452591519</v>
      </c>
      <c r="S98" s="10">
        <v>3934.1600247298006</v>
      </c>
      <c r="T98" s="10">
        <v>3991.6668101128171</v>
      </c>
      <c r="U98" s="10">
        <v>4049.1971068484545</v>
      </c>
      <c r="V98" s="10">
        <v>4106.7329673581171</v>
      </c>
      <c r="W98" s="10">
        <v>4164.2555438990385</v>
      </c>
      <c r="X98" s="10">
        <v>4221.7339588406121</v>
      </c>
      <c r="Y98" s="10">
        <v>4279.1558371830261</v>
      </c>
      <c r="Z98" s="10">
        <v>4336.4982442219662</v>
      </c>
      <c r="AA98" s="10">
        <v>4393.7380241462297</v>
      </c>
      <c r="AB98" s="10">
        <v>4450.8488995272564</v>
      </c>
      <c r="AC98" s="10">
        <v>4507.8046129099212</v>
      </c>
      <c r="AD98" s="10">
        <v>4564.5768714221749</v>
      </c>
    </row>
    <row r="99" spans="1:30" x14ac:dyDescent="0.25">
      <c r="A99" t="s">
        <v>21</v>
      </c>
      <c r="B99" s="10">
        <v>9835.415297784517</v>
      </c>
      <c r="C99" s="10">
        <v>10029.756186904304</v>
      </c>
      <c r="D99" s="10">
        <v>10224.902178334489</v>
      </c>
      <c r="E99" s="10">
        <v>10420.800075319181</v>
      </c>
      <c r="F99" s="10">
        <v>10617.462415836864</v>
      </c>
      <c r="G99" s="10">
        <v>10814.923909881252</v>
      </c>
      <c r="H99" s="10">
        <v>11013.217621330905</v>
      </c>
      <c r="I99" s="10">
        <v>11212.37187380079</v>
      </c>
      <c r="J99" s="10">
        <v>11412.401713577088</v>
      </c>
      <c r="K99" s="10">
        <v>11613.314735326781</v>
      </c>
      <c r="L99" s="10">
        <v>11815.106576386064</v>
      </c>
      <c r="M99" s="10">
        <v>12017.766376305775</v>
      </c>
      <c r="N99" s="10">
        <v>12221.275259138414</v>
      </c>
      <c r="O99" s="10">
        <v>12425.607600514782</v>
      </c>
      <c r="P99" s="10">
        <v>12630.734512459785</v>
      </c>
      <c r="Q99" s="10">
        <v>12836.620502978732</v>
      </c>
      <c r="R99" s="10">
        <v>13043.225934493748</v>
      </c>
      <c r="S99" s="10">
        <v>13250.508861900462</v>
      </c>
      <c r="T99" s="10">
        <v>13458.42395713951</v>
      </c>
      <c r="U99" s="10">
        <v>13666.923265256139</v>
      </c>
      <c r="V99" s="10">
        <v>13875.956014824225</v>
      </c>
      <c r="W99" s="10">
        <v>14085.470535592221</v>
      </c>
      <c r="X99" s="10">
        <v>14295.387734156217</v>
      </c>
      <c r="Y99" s="10">
        <v>14505.671453619367</v>
      </c>
      <c r="Z99" s="10">
        <v>14716.263338777275</v>
      </c>
      <c r="AA99" s="10">
        <v>14927.104649596666</v>
      </c>
      <c r="AB99" s="10">
        <v>15138.132187010839</v>
      </c>
      <c r="AC99" s="10">
        <v>15349.281743018904</v>
      </c>
      <c r="AD99" s="10">
        <v>15560.486353857423</v>
      </c>
    </row>
    <row r="100" spans="1:30" x14ac:dyDescent="0.25">
      <c r="A100" t="s">
        <v>22</v>
      </c>
      <c r="B100" s="10">
        <v>10109.131134626254</v>
      </c>
      <c r="C100" s="10">
        <v>10299.411244123408</v>
      </c>
      <c r="D100" s="10">
        <v>10489.671255192949</v>
      </c>
      <c r="E100" s="10">
        <v>10679.958109427507</v>
      </c>
      <c r="F100" s="10">
        <v>10870.349663773983</v>
      </c>
      <c r="G100" s="10">
        <v>11060.918210548953</v>
      </c>
      <c r="H100" s="10">
        <v>11251.722963667942</v>
      </c>
      <c r="I100" s="10">
        <v>11442.812641160357</v>
      </c>
      <c r="J100" s="10">
        <v>11634.219076400217</v>
      </c>
      <c r="K100" s="10">
        <v>11825.969381149351</v>
      </c>
      <c r="L100" s="10">
        <v>12018.072928784346</v>
      </c>
      <c r="M100" s="10">
        <v>12210.535401861043</v>
      </c>
      <c r="N100" s="10">
        <v>12403.356417290363</v>
      </c>
      <c r="O100" s="10">
        <v>12596.521787960863</v>
      </c>
      <c r="P100" s="10">
        <v>12790.021003572356</v>
      </c>
      <c r="Q100" s="10">
        <v>12983.831769135706</v>
      </c>
      <c r="R100" s="10">
        <v>13177.928159227906</v>
      </c>
      <c r="S100" s="10">
        <v>13372.281584841658</v>
      </c>
      <c r="T100" s="10">
        <v>13566.860013833859</v>
      </c>
      <c r="U100" s="10">
        <v>13761.622197094443</v>
      </c>
      <c r="V100" s="10">
        <v>13956.533173661583</v>
      </c>
      <c r="W100" s="10">
        <v>14151.545522755274</v>
      </c>
      <c r="X100" s="10">
        <v>14346.667310943549</v>
      </c>
      <c r="Y100" s="10">
        <v>14541.793483543051</v>
      </c>
      <c r="Z100" s="10">
        <v>14736.876397731046</v>
      </c>
      <c r="AA100" s="10">
        <v>14931.860357497446</v>
      </c>
      <c r="AB100" s="10">
        <v>15126.688196055517</v>
      </c>
      <c r="AC100" s="10">
        <v>15321.302145405658</v>
      </c>
      <c r="AD100" s="10">
        <v>15515.638488688382</v>
      </c>
    </row>
    <row r="101" spans="1:30" x14ac:dyDescent="0.25">
      <c r="A101" t="s">
        <v>23</v>
      </c>
      <c r="B101" s="10">
        <v>12596.028878498852</v>
      </c>
      <c r="C101" s="10">
        <v>12843.673048083208</v>
      </c>
      <c r="D101" s="10">
        <v>13092.083834344121</v>
      </c>
      <c r="E101" s="10">
        <v>13341.236652573389</v>
      </c>
      <c r="F101" s="10">
        <v>13591.176738129247</v>
      </c>
      <c r="G101" s="10">
        <v>13841.961125731041</v>
      </c>
      <c r="H101" s="10">
        <v>14093.63712373401</v>
      </c>
      <c r="I101" s="10">
        <v>14346.242993352362</v>
      </c>
      <c r="J101" s="10">
        <v>14599.802705865804</v>
      </c>
      <c r="K101" s="10">
        <v>14854.328503865556</v>
      </c>
      <c r="L101" s="10">
        <v>15109.821464445098</v>
      </c>
      <c r="M101" s="10">
        <v>15366.272808708783</v>
      </c>
      <c r="N101" s="10">
        <v>15623.667141418477</v>
      </c>
      <c r="O101" s="10">
        <v>15881.982536086956</v>
      </c>
      <c r="P101" s="10">
        <v>16141.190771539965</v>
      </c>
      <c r="Q101" s="10">
        <v>16401.25937285502</v>
      </c>
      <c r="R101" s="10">
        <v>16662.150822141546</v>
      </c>
      <c r="S101" s="10">
        <v>16923.824935729641</v>
      </c>
      <c r="T101" s="10">
        <v>17186.235606138311</v>
      </c>
      <c r="U101" s="10">
        <v>17449.336376930703</v>
      </c>
      <c r="V101" s="10">
        <v>17713.07608341382</v>
      </c>
      <c r="W101" s="10">
        <v>17977.40644241609</v>
      </c>
      <c r="X101" s="10">
        <v>18242.242533116751</v>
      </c>
      <c r="Y101" s="10">
        <v>18507.556105511328</v>
      </c>
      <c r="Z101" s="10">
        <v>18773.292585654763</v>
      </c>
      <c r="AA101" s="10">
        <v>19039.396509522834</v>
      </c>
      <c r="AB101" s="10">
        <v>19305.8090144653</v>
      </c>
      <c r="AC101" s="10">
        <v>19572.475016241497</v>
      </c>
      <c r="AD101" s="10">
        <v>19839.334227323696</v>
      </c>
    </row>
    <row r="102" spans="1:30" x14ac:dyDescent="0.25">
      <c r="A102" t="s">
        <v>24</v>
      </c>
      <c r="B102" s="10">
        <v>40662.023825114702</v>
      </c>
      <c r="C102" s="10">
        <v>41480.403960440817</v>
      </c>
      <c r="D102" s="10">
        <v>42306.021637661237</v>
      </c>
      <c r="E102" s="10">
        <v>43138.938568929123</v>
      </c>
      <c r="F102" s="10">
        <v>43979.064744022282</v>
      </c>
      <c r="G102" s="10">
        <v>44826.246914175375</v>
      </c>
      <c r="H102" s="10">
        <v>45680.303272729107</v>
      </c>
      <c r="I102" s="10">
        <v>46541.043764200906</v>
      </c>
      <c r="J102" s="10">
        <v>47408.275538092654</v>
      </c>
      <c r="K102" s="10">
        <v>48281.801388718195</v>
      </c>
      <c r="L102" s="10">
        <v>49161.428063867083</v>
      </c>
      <c r="M102" s="10">
        <v>50046.963432298864</v>
      </c>
      <c r="N102" s="10">
        <v>50938.219513612523</v>
      </c>
      <c r="O102" s="10">
        <v>51835.007503357105</v>
      </c>
      <c r="P102" s="10">
        <v>52737.133347097544</v>
      </c>
      <c r="Q102" s="10">
        <v>53644.412441844455</v>
      </c>
      <c r="R102" s="10">
        <v>54556.656959342508</v>
      </c>
      <c r="S102" s="10">
        <v>55473.667581410169</v>
      </c>
      <c r="T102" s="10">
        <v>56395.251584330319</v>
      </c>
      <c r="U102" s="10">
        <v>57321.204733897648</v>
      </c>
      <c r="V102" s="10">
        <v>58251.327457143838</v>
      </c>
      <c r="W102" s="10">
        <v>59185.416784143512</v>
      </c>
      <c r="X102" s="10">
        <v>60123.617750344893</v>
      </c>
      <c r="Y102" s="10">
        <v>61065.364184087412</v>
      </c>
      <c r="Z102" s="10">
        <v>62010.436424774744</v>
      </c>
      <c r="AA102" s="10">
        <v>62958.613046314727</v>
      </c>
      <c r="AB102" s="10">
        <v>63909.659284769972</v>
      </c>
      <c r="AC102" s="10">
        <v>64863.345032712568</v>
      </c>
      <c r="AD102" s="10">
        <v>65819.424265176334</v>
      </c>
    </row>
    <row r="103" spans="1:30" x14ac:dyDescent="0.25">
      <c r="A103" t="s">
        <v>25</v>
      </c>
      <c r="B103" s="10">
        <v>2799.9193256587346</v>
      </c>
      <c r="C103" s="10">
        <v>2853.4619091887807</v>
      </c>
      <c r="D103" s="10">
        <v>2907.0538990449595</v>
      </c>
      <c r="E103" s="10">
        <v>2960.6844071122596</v>
      </c>
      <c r="F103" s="10">
        <v>3014.366358798351</v>
      </c>
      <c r="G103" s="10">
        <v>3068.1203306278139</v>
      </c>
      <c r="H103" s="10">
        <v>3121.9661559422279</v>
      </c>
      <c r="I103" s="10">
        <v>3175.9212341821071</v>
      </c>
      <c r="J103" s="10">
        <v>3229.9985889941727</v>
      </c>
      <c r="K103" s="10">
        <v>3284.2066820892874</v>
      </c>
      <c r="L103" s="10">
        <v>3338.5501279065011</v>
      </c>
      <c r="M103" s="10">
        <v>3393.0299129049636</v>
      </c>
      <c r="N103" s="10">
        <v>3447.6444910716655</v>
      </c>
      <c r="O103" s="10">
        <v>3502.3886010152933</v>
      </c>
      <c r="P103" s="10">
        <v>3557.2556048129259</v>
      </c>
      <c r="Q103" s="10">
        <v>3612.2369025572602</v>
      </c>
      <c r="R103" s="10">
        <v>3667.3213433481915</v>
      </c>
      <c r="S103" s="10">
        <v>3722.4969403086297</v>
      </c>
      <c r="T103" s="10">
        <v>3777.7499756261632</v>
      </c>
      <c r="U103" s="10">
        <v>3833.0652645935179</v>
      </c>
      <c r="V103" s="10">
        <v>3888.4273802519997</v>
      </c>
      <c r="W103" s="10">
        <v>3943.819219092185</v>
      </c>
      <c r="X103" s="10">
        <v>3999.2156518805778</v>
      </c>
      <c r="Y103" s="10">
        <v>4054.6040236286308</v>
      </c>
      <c r="Z103" s="10">
        <v>4109.964343239345</v>
      </c>
      <c r="AA103" s="10">
        <v>4165.2762324296036</v>
      </c>
      <c r="AB103" s="10">
        <v>4220.5182248186575</v>
      </c>
      <c r="AC103" s="10">
        <v>4275.6669104135526</v>
      </c>
      <c r="AD103" s="10">
        <v>4330.6985594425678</v>
      </c>
    </row>
    <row r="104" spans="1:30" x14ac:dyDescent="0.25">
      <c r="A104" t="s">
        <v>26</v>
      </c>
      <c r="B104" s="10">
        <v>3177.8955402019083</v>
      </c>
      <c r="C104" s="10">
        <v>3241.8573644027201</v>
      </c>
      <c r="D104" s="10">
        <v>3306.4980439966625</v>
      </c>
      <c r="E104" s="10">
        <v>3371.7977683585177</v>
      </c>
      <c r="F104" s="10">
        <v>3437.7356242497576</v>
      </c>
      <c r="G104" s="10">
        <v>3504.2918988684473</v>
      </c>
      <c r="H104" s="10">
        <v>3571.4474509758656</v>
      </c>
      <c r="I104" s="10">
        <v>3639.1842425753812</v>
      </c>
      <c r="J104" s="10">
        <v>3707.4844460453728</v>
      </c>
      <c r="K104" s="10">
        <v>3776.3298569451276</v>
      </c>
      <c r="L104" s="10">
        <v>3845.7028913020299</v>
      </c>
      <c r="M104" s="10">
        <v>3915.5858817104104</v>
      </c>
      <c r="N104" s="10">
        <v>3985.9607009466431</v>
      </c>
      <c r="O104" s="10">
        <v>4056.8087548560675</v>
      </c>
      <c r="P104" s="10">
        <v>4128.111613129543</v>
      </c>
      <c r="Q104" s="10">
        <v>4199.849949887307</v>
      </c>
      <c r="R104" s="10">
        <v>4272.0042096883117</v>
      </c>
      <c r="S104" s="10">
        <v>4344.5539475092164</v>
      </c>
      <c r="T104" s="10">
        <v>4417.4781534903914</v>
      </c>
      <c r="U104" s="10">
        <v>4490.7548389619124</v>
      </c>
      <c r="V104" s="10">
        <v>4564.3610034346257</v>
      </c>
      <c r="W104" s="10">
        <v>4638.2735243277912</v>
      </c>
      <c r="X104" s="10">
        <v>4712.4733786036495</v>
      </c>
      <c r="Y104" s="10">
        <v>4786.928573424887</v>
      </c>
      <c r="Z104" s="10">
        <v>4861.611841266591</v>
      </c>
      <c r="AA104" s="10">
        <v>4936.4942759995147</v>
      </c>
      <c r="AB104" s="10">
        <v>5011.545277624049</v>
      </c>
      <c r="AC104" s="10">
        <v>5086.7329907376125</v>
      </c>
      <c r="AD104" s="10">
        <v>5162.0227382698731</v>
      </c>
    </row>
    <row r="105" spans="1:30" x14ac:dyDescent="0.25">
      <c r="A105" t="s">
        <v>27</v>
      </c>
      <c r="B105" s="10">
        <v>3193.5404777186186</v>
      </c>
      <c r="C105" s="10">
        <v>3258.5561773899526</v>
      </c>
      <c r="D105" s="10">
        <v>3323.868057229718</v>
      </c>
      <c r="E105" s="10">
        <v>3389.4446719661032</v>
      </c>
      <c r="F105" s="10">
        <v>3455.2863326002821</v>
      </c>
      <c r="G105" s="10">
        <v>3521.4049467868335</v>
      </c>
      <c r="H105" s="10">
        <v>3587.8158367637302</v>
      </c>
      <c r="I105" s="10">
        <v>3654.5334305071842</v>
      </c>
      <c r="J105" s="10">
        <v>3721.5685238646888</v>
      </c>
      <c r="K105" s="10">
        <v>3788.9293049578469</v>
      </c>
      <c r="L105" s="10">
        <v>3856.6200312022283</v>
      </c>
      <c r="M105" s="10">
        <v>3924.6419150139213</v>
      </c>
      <c r="N105" s="10">
        <v>3992.9938998913794</v>
      </c>
      <c r="O105" s="10">
        <v>4061.6717777770236</v>
      </c>
      <c r="P105" s="10">
        <v>4130.6702523890881</v>
      </c>
      <c r="Q105" s="10">
        <v>4199.9816710085997</v>
      </c>
      <c r="R105" s="10">
        <v>4269.5971846121456</v>
      </c>
      <c r="S105" s="10">
        <v>4339.5058863685308</v>
      </c>
      <c r="T105" s="10">
        <v>4409.6965072526127</v>
      </c>
      <c r="U105" s="10">
        <v>4480.1564050078932</v>
      </c>
      <c r="V105" s="10">
        <v>4550.8720885271441</v>
      </c>
      <c r="W105" s="10">
        <v>4621.8297399850708</v>
      </c>
      <c r="X105" s="10">
        <v>4693.0045474138606</v>
      </c>
      <c r="Y105" s="10">
        <v>4764.3898142103017</v>
      </c>
      <c r="Z105" s="10">
        <v>4835.9705081003303</v>
      </c>
      <c r="AA105" s="10">
        <v>4907.7305177588787</v>
      </c>
      <c r="AB105" s="10">
        <v>4979.6532916904316</v>
      </c>
      <c r="AC105" s="10">
        <v>5051.7223449523481</v>
      </c>
      <c r="AD105" s="10">
        <v>5123.9200494715833</v>
      </c>
    </row>
    <row r="106" spans="1:30" x14ac:dyDescent="0.25">
      <c r="A106" t="s">
        <v>28</v>
      </c>
      <c r="B106" s="10">
        <v>42907.550581987365</v>
      </c>
      <c r="C106" s="10">
        <v>43738.086321623967</v>
      </c>
      <c r="D106" s="10">
        <v>44573.951815265718</v>
      </c>
      <c r="E106" s="10">
        <v>45414.995565186429</v>
      </c>
      <c r="F106" s="10">
        <v>46261.167319181332</v>
      </c>
      <c r="G106" s="10">
        <v>47112.43791515108</v>
      </c>
      <c r="H106" s="10">
        <v>47968.758030113269</v>
      </c>
      <c r="I106" s="10">
        <v>48830.070743289099</v>
      </c>
      <c r="J106" s="10">
        <v>49696.296864525641</v>
      </c>
      <c r="K106" s="10">
        <v>50567.338753739656</v>
      </c>
      <c r="L106" s="10">
        <v>51443.073834862051</v>
      </c>
      <c r="M106" s="10">
        <v>52323.373230962221</v>
      </c>
      <c r="N106" s="10">
        <v>53208.087888415706</v>
      </c>
      <c r="O106" s="10">
        <v>54097.062383441393</v>
      </c>
      <c r="P106" s="10">
        <v>54990.118005173419</v>
      </c>
      <c r="Q106" s="10">
        <v>55887.0785581737</v>
      </c>
      <c r="R106" s="10">
        <v>56787.75458287973</v>
      </c>
      <c r="S106" s="10">
        <v>57691.935114259606</v>
      </c>
      <c r="T106" s="10">
        <v>58599.405847180031</v>
      </c>
      <c r="U106" s="10">
        <v>59509.947176158807</v>
      </c>
      <c r="V106" s="10">
        <v>60423.32352823882</v>
      </c>
      <c r="W106" s="10">
        <v>61339.293091609477</v>
      </c>
      <c r="X106" s="10">
        <v>62257.579172756101</v>
      </c>
      <c r="Y106" s="10">
        <v>63177.932686668421</v>
      </c>
      <c r="Z106" s="10">
        <v>64100.090419098735</v>
      </c>
      <c r="AA106" s="10">
        <v>65023.766309699538</v>
      </c>
      <c r="AB106" s="10">
        <v>65948.664228429072</v>
      </c>
      <c r="AC106" s="10">
        <v>66874.471639813331</v>
      </c>
      <c r="AD106" s="10">
        <v>67800.870482354032</v>
      </c>
    </row>
    <row r="107" spans="1:30" x14ac:dyDescent="0.25">
      <c r="A107" t="s">
        <v>29</v>
      </c>
      <c r="B107" s="10">
        <v>2201.8239724243858</v>
      </c>
      <c r="C107" s="10">
        <v>2244.6893098469054</v>
      </c>
      <c r="D107" s="10">
        <v>2287.4944132230157</v>
      </c>
      <c r="E107" s="10">
        <v>2330.2657680872567</v>
      </c>
      <c r="F107" s="10">
        <v>2373.034225549758</v>
      </c>
      <c r="G107" s="10">
        <v>2415.8275423125192</v>
      </c>
      <c r="H107" s="10">
        <v>2458.6675957986672</v>
      </c>
      <c r="I107" s="10">
        <v>2501.5717499723601</v>
      </c>
      <c r="J107" s="10">
        <v>2544.5530271280809</v>
      </c>
      <c r="K107" s="10">
        <v>2587.6207726286079</v>
      </c>
      <c r="L107" s="10">
        <v>2630.7803678143027</v>
      </c>
      <c r="M107" s="10">
        <v>2674.0353346558259</v>
      </c>
      <c r="N107" s="10">
        <v>2717.3868056976576</v>
      </c>
      <c r="O107" s="10">
        <v>2760.8334600020494</v>
      </c>
      <c r="P107" s="10">
        <v>2804.3726034701922</v>
      </c>
      <c r="Q107" s="10">
        <v>2848.000155050081</v>
      </c>
      <c r="R107" s="10">
        <v>2891.710291824872</v>
      </c>
      <c r="S107" s="10">
        <v>2935.4965665278801</v>
      </c>
      <c r="T107" s="10">
        <v>2979.3513037760849</v>
      </c>
      <c r="U107" s="10">
        <v>3023.2657141375735</v>
      </c>
      <c r="V107" s="10">
        <v>3067.2304050561188</v>
      </c>
      <c r="W107" s="10">
        <v>3111.2352184473966</v>
      </c>
      <c r="X107" s="10">
        <v>3155.2655839367394</v>
      </c>
      <c r="Y107" s="10">
        <v>3199.3127949003051</v>
      </c>
      <c r="Z107" s="10">
        <v>3243.364733054078</v>
      </c>
      <c r="AA107" s="10">
        <v>3287.4091866828317</v>
      </c>
      <c r="AB107" s="10">
        <v>3331.4318934946059</v>
      </c>
      <c r="AC107" s="10">
        <v>3375.4198104166981</v>
      </c>
      <c r="AD107" s="10">
        <v>3419.3578275947448</v>
      </c>
    </row>
    <row r="108" spans="1:30" x14ac:dyDescent="0.25">
      <c r="A108" t="s">
        <v>30</v>
      </c>
      <c r="B108" s="10">
        <v>15513.272240920654</v>
      </c>
      <c r="C108" s="10">
        <v>15807.214705886518</v>
      </c>
      <c r="D108" s="10">
        <v>16103.21585290529</v>
      </c>
      <c r="E108" s="10">
        <v>16401.168696309916</v>
      </c>
      <c r="F108" s="10">
        <v>16701.013291358511</v>
      </c>
      <c r="G108" s="10">
        <v>17002.708663115605</v>
      </c>
      <c r="H108" s="10">
        <v>17306.222380665051</v>
      </c>
      <c r="I108" s="10">
        <v>17611.519704481063</v>
      </c>
      <c r="J108" s="10">
        <v>17918.567830641103</v>
      </c>
      <c r="K108" s="10">
        <v>18227.327996501204</v>
      </c>
      <c r="L108" s="10">
        <v>18537.759441019552</v>
      </c>
      <c r="M108" s="10">
        <v>18849.814743192179</v>
      </c>
      <c r="N108" s="10">
        <v>19163.447435080048</v>
      </c>
      <c r="O108" s="10">
        <v>19478.603653266629</v>
      </c>
      <c r="P108" s="10">
        <v>19795.226559977076</v>
      </c>
      <c r="Q108" s="10">
        <v>20113.258659832503</v>
      </c>
      <c r="R108" s="10">
        <v>20432.634964640823</v>
      </c>
      <c r="S108" s="10">
        <v>20753.290558545876</v>
      </c>
      <c r="T108" s="10">
        <v>21075.155434208256</v>
      </c>
      <c r="U108" s="10">
        <v>21398.157311579456</v>
      </c>
      <c r="V108" s="10">
        <v>21722.219608128809</v>
      </c>
      <c r="W108" s="10">
        <v>22047.266566735168</v>
      </c>
      <c r="X108" s="10">
        <v>22373.200079596438</v>
      </c>
      <c r="Y108" s="10">
        <v>22699.951720503333</v>
      </c>
      <c r="Z108" s="10">
        <v>23027.439452999362</v>
      </c>
      <c r="AA108" s="10">
        <v>23355.573418513122</v>
      </c>
      <c r="AB108" s="10">
        <v>23684.261201453181</v>
      </c>
      <c r="AC108" s="10">
        <v>24013.408504209619</v>
      </c>
      <c r="AD108" s="10">
        <v>24342.918099897754</v>
      </c>
    </row>
    <row r="109" spans="1:30" x14ac:dyDescent="0.25">
      <c r="A109" t="s">
        <v>31</v>
      </c>
      <c r="B109" s="10">
        <v>7063.9192563770539</v>
      </c>
      <c r="C109" s="10">
        <v>7205.7182284112059</v>
      </c>
      <c r="D109" s="10">
        <v>7347.2832120783014</v>
      </c>
      <c r="E109" s="10">
        <v>7488.5906221331834</v>
      </c>
      <c r="F109" s="10">
        <v>7629.6913464262698</v>
      </c>
      <c r="G109" s="10">
        <v>7770.6559993249321</v>
      </c>
      <c r="H109" s="10">
        <v>7911.5555913044309</v>
      </c>
      <c r="I109" s="10">
        <v>8052.4570024738869</v>
      </c>
      <c r="J109" s="10">
        <v>8193.4148873558952</v>
      </c>
      <c r="K109" s="10">
        <v>8334.478918401559</v>
      </c>
      <c r="L109" s="10">
        <v>8475.6865922083743</v>
      </c>
      <c r="M109" s="10">
        <v>8617.0694982983805</v>
      </c>
      <c r="N109" s="10">
        <v>8758.6516686786836</v>
      </c>
      <c r="O109" s="10">
        <v>8900.4540430375146</v>
      </c>
      <c r="P109" s="10">
        <v>9042.4868927831267</v>
      </c>
      <c r="Q109" s="10">
        <v>9184.7623141878685</v>
      </c>
      <c r="R109" s="10">
        <v>9327.2858511869563</v>
      </c>
      <c r="S109" s="10">
        <v>9470.060562771172</v>
      </c>
      <c r="T109" s="10">
        <v>9613.0870392720008</v>
      </c>
      <c r="U109" s="10">
        <v>9756.3655715675523</v>
      </c>
      <c r="V109" s="10">
        <v>9899.8945086445074</v>
      </c>
      <c r="W109" s="10">
        <v>10043.672003438543</v>
      </c>
      <c r="X109" s="10">
        <v>10187.695689303775</v>
      </c>
      <c r="Y109" s="10">
        <v>10331.962588270799</v>
      </c>
      <c r="Z109" s="10">
        <v>10476.474207558082</v>
      </c>
      <c r="AA109" s="10">
        <v>10621.23498632669</v>
      </c>
      <c r="AB109" s="10">
        <v>10766.248928476467</v>
      </c>
      <c r="AC109" s="10">
        <v>10911.525549832224</v>
      </c>
      <c r="AD109" s="10">
        <v>11057.077951772024</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734B3-BBE1-46E8-B6EB-6E97763D5365}">
  <sheetPr codeName="Sheet11">
    <tabColor rgb="FFFF6699"/>
  </sheetPr>
  <dimension ref="A2:AJ79"/>
  <sheetViews>
    <sheetView zoomScale="66" workbookViewId="0">
      <pane xSplit="1" ySplit="2" topLeftCell="L26" activePane="bottomRight" state="frozen"/>
      <selection pane="topRight" activeCell="AF72" sqref="AF72"/>
      <selection pane="bottomLeft" activeCell="AF72" sqref="AF72"/>
      <selection pane="bottomRight" activeCell="AF72" sqref="AF72"/>
    </sheetView>
  </sheetViews>
  <sheetFormatPr defaultRowHeight="15" x14ac:dyDescent="0.25"/>
  <cols>
    <col min="1" max="1" width="45.85546875" customWidth="1"/>
  </cols>
  <sheetData>
    <row r="2" spans="1:33" ht="18" thickBot="1" x14ac:dyDescent="0.35">
      <c r="A2" s="8" t="s">
        <v>268</v>
      </c>
      <c r="B2" s="2">
        <v>2022</v>
      </c>
      <c r="C2" s="2">
        <v>2023</v>
      </c>
      <c r="D2" s="1">
        <v>2024</v>
      </c>
      <c r="E2" s="2">
        <v>2025</v>
      </c>
      <c r="F2" s="1">
        <v>2026</v>
      </c>
      <c r="G2" s="2">
        <v>2027</v>
      </c>
      <c r="H2" s="1">
        <v>2028</v>
      </c>
      <c r="I2" s="2">
        <v>2029</v>
      </c>
      <c r="J2" s="1">
        <v>2030</v>
      </c>
      <c r="K2" s="2">
        <v>2031</v>
      </c>
      <c r="L2" s="1">
        <v>2032</v>
      </c>
      <c r="M2" s="2">
        <v>2033</v>
      </c>
      <c r="N2" s="1">
        <v>2034</v>
      </c>
      <c r="O2" s="2">
        <v>2035</v>
      </c>
      <c r="P2" s="1">
        <v>2036</v>
      </c>
      <c r="Q2" s="2">
        <v>2037</v>
      </c>
      <c r="R2" s="1">
        <v>2038</v>
      </c>
      <c r="S2" s="2">
        <v>2039</v>
      </c>
      <c r="T2" s="1">
        <v>2040</v>
      </c>
      <c r="U2" s="2">
        <v>2041</v>
      </c>
      <c r="V2" s="1">
        <v>2042</v>
      </c>
      <c r="W2" s="2">
        <v>2043</v>
      </c>
      <c r="X2" s="1">
        <v>2044</v>
      </c>
      <c r="Y2" s="2">
        <v>2045</v>
      </c>
      <c r="Z2" s="1">
        <v>2046</v>
      </c>
      <c r="AA2" s="2">
        <v>2047</v>
      </c>
      <c r="AB2" s="1">
        <v>2048</v>
      </c>
      <c r="AC2" s="2">
        <v>2049</v>
      </c>
      <c r="AD2" s="1">
        <v>2050</v>
      </c>
    </row>
    <row r="3" spans="1:33" ht="15.75" thickTop="1" x14ac:dyDescent="0.25">
      <c r="A3" s="4" t="s">
        <v>173</v>
      </c>
      <c r="B3" s="9" t="e">
        <f>#REF!*(1+#REF!/100)</f>
        <v>#REF!</v>
      </c>
      <c r="C3" s="9" t="e">
        <f>#REF!*(1+#REF!/100)</f>
        <v>#REF!</v>
      </c>
      <c r="D3" s="9" t="e">
        <f>#REF!*(1+#REF!/100)</f>
        <v>#REF!</v>
      </c>
      <c r="E3" s="9" t="e">
        <f>#REF!*(1+#REF!/100)</f>
        <v>#REF!</v>
      </c>
      <c r="F3" s="9" t="e">
        <f>#REF!*(1+#REF!/100)</f>
        <v>#REF!</v>
      </c>
      <c r="G3" s="9" t="e">
        <f>#REF!*(1+#REF!/100)</f>
        <v>#REF!</v>
      </c>
      <c r="H3" s="9" t="e">
        <f>#REF!*(1+#REF!/100)</f>
        <v>#REF!</v>
      </c>
      <c r="I3" s="9" t="e">
        <f>#REF!*(1+#REF!/100)</f>
        <v>#REF!</v>
      </c>
      <c r="J3" s="9" t="e">
        <f>#REF!*(1+#REF!/100)</f>
        <v>#REF!</v>
      </c>
      <c r="K3" s="9" t="e">
        <f>#REF!*(1+#REF!/100)</f>
        <v>#REF!</v>
      </c>
      <c r="L3" s="9" t="e">
        <f>#REF!*(1+#REF!/100)</f>
        <v>#REF!</v>
      </c>
      <c r="M3" s="9" t="e">
        <f>#REF!*(1+#REF!/100)</f>
        <v>#REF!</v>
      </c>
      <c r="N3" s="9" t="e">
        <f>#REF!*(1+#REF!/100)</f>
        <v>#REF!</v>
      </c>
      <c r="O3" s="9" t="e">
        <f>#REF!*(1+#REF!/100)</f>
        <v>#REF!</v>
      </c>
      <c r="P3" s="9" t="e">
        <f>#REF!*(1+#REF!/100)</f>
        <v>#REF!</v>
      </c>
      <c r="Q3" s="9" t="e">
        <f>#REF!*(1+#REF!/100)</f>
        <v>#REF!</v>
      </c>
      <c r="R3" s="9" t="e">
        <f>#REF!*(1+#REF!/100)</f>
        <v>#REF!</v>
      </c>
      <c r="S3" s="9" t="e">
        <f>#REF!*(1+#REF!/100)</f>
        <v>#REF!</v>
      </c>
      <c r="T3" s="9" t="e">
        <f>#REF!*(1+#REF!/100)</f>
        <v>#REF!</v>
      </c>
      <c r="U3" s="9" t="e">
        <f>#REF!*(1+#REF!/100)</f>
        <v>#REF!</v>
      </c>
      <c r="V3" s="9" t="e">
        <f>#REF!*(1+#REF!/100)</f>
        <v>#REF!</v>
      </c>
      <c r="W3" s="9" t="e">
        <f>#REF!*(1+#REF!/100)</f>
        <v>#REF!</v>
      </c>
      <c r="X3" s="9" t="e">
        <f>#REF!*(1+#REF!/100)</f>
        <v>#REF!</v>
      </c>
      <c r="Y3" s="9" t="e">
        <f>#REF!*(1+#REF!/100)</f>
        <v>#REF!</v>
      </c>
      <c r="Z3" s="9" t="e">
        <f>#REF!*(1+#REF!/100)</f>
        <v>#REF!</v>
      </c>
      <c r="AA3" s="9" t="e">
        <f>#REF!*(1+#REF!/100)</f>
        <v>#REF!</v>
      </c>
      <c r="AB3" s="9" t="e">
        <f>#REF!*(1+#REF!/100)</f>
        <v>#REF!</v>
      </c>
      <c r="AC3" s="9" t="e">
        <f>#REF!*(1+#REF!/100)</f>
        <v>#REF!</v>
      </c>
      <c r="AD3" s="9" t="e">
        <f>#REF!*(1+#REF!/100)</f>
        <v>#REF!</v>
      </c>
      <c r="AF3" t="e">
        <f>AD3=#REF!</f>
        <v>#REF!</v>
      </c>
      <c r="AG3" s="9" t="e">
        <f t="shared" ref="AG3:AG54" si="0">AD3-C3</f>
        <v>#REF!</v>
      </c>
    </row>
    <row r="4" spans="1:33" x14ac:dyDescent="0.25">
      <c r="A4" s="4" t="s">
        <v>174</v>
      </c>
      <c r="B4" s="9" t="e">
        <f>#REF!*(1+#REF!/100)</f>
        <v>#REF!</v>
      </c>
      <c r="C4" s="9" t="e">
        <f>#REF!*(1+#REF!/100)</f>
        <v>#REF!</v>
      </c>
      <c r="D4" s="9" t="e">
        <f>#REF!*(1+#REF!/100)</f>
        <v>#REF!</v>
      </c>
      <c r="E4" s="9" t="e">
        <f>#REF!*(1+#REF!/100)</f>
        <v>#REF!</v>
      </c>
      <c r="F4" s="9" t="e">
        <f>#REF!*(1+#REF!/100)</f>
        <v>#REF!</v>
      </c>
      <c r="G4" s="9" t="e">
        <f>#REF!*(1+#REF!/100)</f>
        <v>#REF!</v>
      </c>
      <c r="H4" s="9" t="e">
        <f>#REF!*(1+#REF!/100)</f>
        <v>#REF!</v>
      </c>
      <c r="I4" s="9" t="e">
        <f>#REF!*(1+#REF!/100)</f>
        <v>#REF!</v>
      </c>
      <c r="J4" s="9" t="e">
        <f>#REF!*(1+#REF!/100)</f>
        <v>#REF!</v>
      </c>
      <c r="K4" s="9" t="e">
        <f>#REF!*(1+#REF!/100)</f>
        <v>#REF!</v>
      </c>
      <c r="L4" s="9" t="e">
        <f>#REF!*(1+#REF!/100)</f>
        <v>#REF!</v>
      </c>
      <c r="M4" s="9" t="e">
        <f>#REF!*(1+#REF!/100)</f>
        <v>#REF!</v>
      </c>
      <c r="N4" s="9" t="e">
        <f>#REF!*(1+#REF!/100)</f>
        <v>#REF!</v>
      </c>
      <c r="O4" s="9" t="e">
        <f>#REF!*(1+#REF!/100)</f>
        <v>#REF!</v>
      </c>
      <c r="P4" s="9" t="e">
        <f>#REF!*(1+#REF!/100)</f>
        <v>#REF!</v>
      </c>
      <c r="Q4" s="9" t="e">
        <f>#REF!*(1+#REF!/100)</f>
        <v>#REF!</v>
      </c>
      <c r="R4" s="9" t="e">
        <f>#REF!*(1+#REF!/100)</f>
        <v>#REF!</v>
      </c>
      <c r="S4" s="9" t="e">
        <f>#REF!*(1+#REF!/100)</f>
        <v>#REF!</v>
      </c>
      <c r="T4" s="9" t="e">
        <f>#REF!*(1+#REF!/100)</f>
        <v>#REF!</v>
      </c>
      <c r="U4" s="9" t="e">
        <f>#REF!*(1+#REF!/100)</f>
        <v>#REF!</v>
      </c>
      <c r="V4" s="9" t="e">
        <f>#REF!*(1+#REF!/100)</f>
        <v>#REF!</v>
      </c>
      <c r="W4" s="9" t="e">
        <f>#REF!*(1+#REF!/100)</f>
        <v>#REF!</v>
      </c>
      <c r="X4" s="9" t="e">
        <f>#REF!*(1+#REF!/100)</f>
        <v>#REF!</v>
      </c>
      <c r="Y4" s="9" t="e">
        <f>#REF!*(1+#REF!/100)</f>
        <v>#REF!</v>
      </c>
      <c r="Z4" s="9" t="e">
        <f>#REF!*(1+#REF!/100)</f>
        <v>#REF!</v>
      </c>
      <c r="AA4" s="9" t="e">
        <f>#REF!*(1+#REF!/100)</f>
        <v>#REF!</v>
      </c>
      <c r="AB4" s="9" t="e">
        <f>#REF!*(1+#REF!/100)</f>
        <v>#REF!</v>
      </c>
      <c r="AC4" s="9" t="e">
        <f>#REF!*(1+#REF!/100)</f>
        <v>#REF!</v>
      </c>
      <c r="AD4" s="9" t="e">
        <f>#REF!*(1+#REF!/100)</f>
        <v>#REF!</v>
      </c>
      <c r="AF4" t="e">
        <f>AD4=#REF!</f>
        <v>#REF!</v>
      </c>
      <c r="AG4" s="9" t="e">
        <f t="shared" si="0"/>
        <v>#REF!</v>
      </c>
    </row>
    <row r="5" spans="1:33" x14ac:dyDescent="0.25">
      <c r="A5" s="4" t="s">
        <v>175</v>
      </c>
      <c r="B5" s="9" t="e">
        <f>#REF!*(1+#REF!/100)</f>
        <v>#REF!</v>
      </c>
      <c r="C5" s="9" t="e">
        <f>#REF!*(1+#REF!/100)</f>
        <v>#REF!</v>
      </c>
      <c r="D5" s="9" t="e">
        <f>#REF!*(1+#REF!/100)</f>
        <v>#REF!</v>
      </c>
      <c r="E5" s="9" t="e">
        <f>#REF!*(1+#REF!/100)</f>
        <v>#REF!</v>
      </c>
      <c r="F5" s="9" t="e">
        <f>#REF!*(1+#REF!/100)</f>
        <v>#REF!</v>
      </c>
      <c r="G5" s="9" t="e">
        <f>#REF!*(1+#REF!/100)</f>
        <v>#REF!</v>
      </c>
      <c r="H5" s="9" t="e">
        <f>#REF!*(1+#REF!/100)</f>
        <v>#REF!</v>
      </c>
      <c r="I5" s="9" t="e">
        <f>#REF!*(1+#REF!/100)</f>
        <v>#REF!</v>
      </c>
      <c r="J5" s="9" t="e">
        <f>#REF!*(1+#REF!/100)</f>
        <v>#REF!</v>
      </c>
      <c r="K5" s="9" t="e">
        <f>#REF!*(1+#REF!/100)</f>
        <v>#REF!</v>
      </c>
      <c r="L5" s="9" t="e">
        <f>#REF!*(1+#REF!/100)</f>
        <v>#REF!</v>
      </c>
      <c r="M5" s="9" t="e">
        <f>#REF!*(1+#REF!/100)</f>
        <v>#REF!</v>
      </c>
      <c r="N5" s="9" t="e">
        <f>#REF!*(1+#REF!/100)</f>
        <v>#REF!</v>
      </c>
      <c r="O5" s="9" t="e">
        <f>#REF!*(1+#REF!/100)</f>
        <v>#REF!</v>
      </c>
      <c r="P5" s="9" t="e">
        <f>#REF!*(1+#REF!/100)</f>
        <v>#REF!</v>
      </c>
      <c r="Q5" s="9" t="e">
        <f>#REF!*(1+#REF!/100)</f>
        <v>#REF!</v>
      </c>
      <c r="R5" s="9" t="e">
        <f>#REF!*(1+#REF!/100)</f>
        <v>#REF!</v>
      </c>
      <c r="S5" s="9" t="e">
        <f>#REF!*(1+#REF!/100)</f>
        <v>#REF!</v>
      </c>
      <c r="T5" s="9" t="e">
        <f>#REF!*(1+#REF!/100)</f>
        <v>#REF!</v>
      </c>
      <c r="U5" s="9" t="e">
        <f>#REF!*(1+#REF!/100)</f>
        <v>#REF!</v>
      </c>
      <c r="V5" s="9" t="e">
        <f>#REF!*(1+#REF!/100)</f>
        <v>#REF!</v>
      </c>
      <c r="W5" s="9" t="e">
        <f>#REF!*(1+#REF!/100)</f>
        <v>#REF!</v>
      </c>
      <c r="X5" s="9" t="e">
        <f>#REF!*(1+#REF!/100)</f>
        <v>#REF!</v>
      </c>
      <c r="Y5" s="9" t="e">
        <f>#REF!*(1+#REF!/100)</f>
        <v>#REF!</v>
      </c>
      <c r="Z5" s="9" t="e">
        <f>#REF!*(1+#REF!/100)</f>
        <v>#REF!</v>
      </c>
      <c r="AA5" s="9" t="e">
        <f>#REF!*(1+#REF!/100)</f>
        <v>#REF!</v>
      </c>
      <c r="AB5" s="9" t="e">
        <f>#REF!*(1+#REF!/100)</f>
        <v>#REF!</v>
      </c>
      <c r="AC5" s="9" t="e">
        <f>#REF!*(1+#REF!/100)</f>
        <v>#REF!</v>
      </c>
      <c r="AD5" s="9" t="e">
        <f>#REF!*(1+#REF!/100)</f>
        <v>#REF!</v>
      </c>
      <c r="AF5" t="e">
        <f>AD5=#REF!</f>
        <v>#REF!</v>
      </c>
      <c r="AG5" s="9" t="e">
        <f t="shared" si="0"/>
        <v>#REF!</v>
      </c>
    </row>
    <row r="6" spans="1:33" x14ac:dyDescent="0.25">
      <c r="A6" s="4" t="s">
        <v>176</v>
      </c>
      <c r="B6" s="9" t="e">
        <f>#REF!*(1+#REF!/100)</f>
        <v>#REF!</v>
      </c>
      <c r="C6" s="9" t="e">
        <f>#REF!*(1+#REF!/100)</f>
        <v>#REF!</v>
      </c>
      <c r="D6" s="9" t="e">
        <f>#REF!*(1+#REF!/100)</f>
        <v>#REF!</v>
      </c>
      <c r="E6" s="9" t="e">
        <f>#REF!*(1+#REF!/100)</f>
        <v>#REF!</v>
      </c>
      <c r="F6" s="9" t="e">
        <f>#REF!*(1+#REF!/100)</f>
        <v>#REF!</v>
      </c>
      <c r="G6" s="9" t="e">
        <f>#REF!*(1+#REF!/100)</f>
        <v>#REF!</v>
      </c>
      <c r="H6" s="9" t="e">
        <f>#REF!*(1+#REF!/100)</f>
        <v>#REF!</v>
      </c>
      <c r="I6" s="9" t="e">
        <f>#REF!*(1+#REF!/100)</f>
        <v>#REF!</v>
      </c>
      <c r="J6" s="9" t="e">
        <f>#REF!*(1+#REF!/100)</f>
        <v>#REF!</v>
      </c>
      <c r="K6" s="9" t="e">
        <f>#REF!*(1+#REF!/100)</f>
        <v>#REF!</v>
      </c>
      <c r="L6" s="9" t="e">
        <f>#REF!*(1+#REF!/100)</f>
        <v>#REF!</v>
      </c>
      <c r="M6" s="9" t="e">
        <f>#REF!*(1+#REF!/100)</f>
        <v>#REF!</v>
      </c>
      <c r="N6" s="9" t="e">
        <f>#REF!*(1+#REF!/100)</f>
        <v>#REF!</v>
      </c>
      <c r="O6" s="9" t="e">
        <f>#REF!*(1+#REF!/100)</f>
        <v>#REF!</v>
      </c>
      <c r="P6" s="9" t="e">
        <f>#REF!*(1+#REF!/100)</f>
        <v>#REF!</v>
      </c>
      <c r="Q6" s="9" t="e">
        <f>#REF!*(1+#REF!/100)</f>
        <v>#REF!</v>
      </c>
      <c r="R6" s="9" t="e">
        <f>#REF!*(1+#REF!/100)</f>
        <v>#REF!</v>
      </c>
      <c r="S6" s="9" t="e">
        <f>#REF!*(1+#REF!/100)</f>
        <v>#REF!</v>
      </c>
      <c r="T6" s="9" t="e">
        <f>#REF!*(1+#REF!/100)</f>
        <v>#REF!</v>
      </c>
      <c r="U6" s="9" t="e">
        <f>#REF!*(1+#REF!/100)</f>
        <v>#REF!</v>
      </c>
      <c r="V6" s="9" t="e">
        <f>#REF!*(1+#REF!/100)</f>
        <v>#REF!</v>
      </c>
      <c r="W6" s="9" t="e">
        <f>#REF!*(1+#REF!/100)</f>
        <v>#REF!</v>
      </c>
      <c r="X6" s="9" t="e">
        <f>#REF!*(1+#REF!/100)</f>
        <v>#REF!</v>
      </c>
      <c r="Y6" s="9" t="e">
        <f>#REF!*(1+#REF!/100)</f>
        <v>#REF!</v>
      </c>
      <c r="Z6" s="9" t="e">
        <f>#REF!*(1+#REF!/100)</f>
        <v>#REF!</v>
      </c>
      <c r="AA6" s="9" t="e">
        <f>#REF!*(1+#REF!/100)</f>
        <v>#REF!</v>
      </c>
      <c r="AB6" s="9" t="e">
        <f>#REF!*(1+#REF!/100)</f>
        <v>#REF!</v>
      </c>
      <c r="AC6" s="9" t="e">
        <f>#REF!*(1+#REF!/100)</f>
        <v>#REF!</v>
      </c>
      <c r="AD6" s="9" t="e">
        <f>#REF!*(1+#REF!/100)</f>
        <v>#REF!</v>
      </c>
      <c r="AF6" t="e">
        <f>AD6=#REF!</f>
        <v>#REF!</v>
      </c>
      <c r="AG6" s="9" t="e">
        <f t="shared" si="0"/>
        <v>#REF!</v>
      </c>
    </row>
    <row r="7" spans="1:33" x14ac:dyDescent="0.25">
      <c r="A7" s="4" t="s">
        <v>177</v>
      </c>
      <c r="B7" s="9" t="e">
        <f>#REF!*(1+#REF!/100)</f>
        <v>#REF!</v>
      </c>
      <c r="C7" s="9" t="e">
        <f>#REF!*(1+#REF!/100)</f>
        <v>#REF!</v>
      </c>
      <c r="D7" s="9" t="e">
        <f>#REF!*(1+#REF!/100)</f>
        <v>#REF!</v>
      </c>
      <c r="E7" s="9" t="e">
        <f>#REF!*(1+#REF!/100)</f>
        <v>#REF!</v>
      </c>
      <c r="F7" s="9" t="e">
        <f>#REF!*(1+#REF!/100)</f>
        <v>#REF!</v>
      </c>
      <c r="G7" s="9" t="e">
        <f>#REF!*(1+#REF!/100)</f>
        <v>#REF!</v>
      </c>
      <c r="H7" s="9" t="e">
        <f>#REF!*(1+#REF!/100)</f>
        <v>#REF!</v>
      </c>
      <c r="I7" s="9" t="e">
        <f>#REF!*(1+#REF!/100)</f>
        <v>#REF!</v>
      </c>
      <c r="J7" s="9" t="e">
        <f>#REF!*(1+#REF!/100)</f>
        <v>#REF!</v>
      </c>
      <c r="K7" s="9" t="e">
        <f>#REF!*(1+#REF!/100)</f>
        <v>#REF!</v>
      </c>
      <c r="L7" s="9" t="e">
        <f>#REF!*(1+#REF!/100)</f>
        <v>#REF!</v>
      </c>
      <c r="M7" s="9" t="e">
        <f>#REF!*(1+#REF!/100)</f>
        <v>#REF!</v>
      </c>
      <c r="N7" s="9" t="e">
        <f>#REF!*(1+#REF!/100)</f>
        <v>#REF!</v>
      </c>
      <c r="O7" s="9" t="e">
        <f>#REF!*(1+#REF!/100)</f>
        <v>#REF!</v>
      </c>
      <c r="P7" s="9" t="e">
        <f>#REF!*(1+#REF!/100)</f>
        <v>#REF!</v>
      </c>
      <c r="Q7" s="9" t="e">
        <f>#REF!*(1+#REF!/100)</f>
        <v>#REF!</v>
      </c>
      <c r="R7" s="9" t="e">
        <f>#REF!*(1+#REF!/100)</f>
        <v>#REF!</v>
      </c>
      <c r="S7" s="9" t="e">
        <f>#REF!*(1+#REF!/100)</f>
        <v>#REF!</v>
      </c>
      <c r="T7" s="9" t="e">
        <f>#REF!*(1+#REF!/100)</f>
        <v>#REF!</v>
      </c>
      <c r="U7" s="9" t="e">
        <f>#REF!*(1+#REF!/100)</f>
        <v>#REF!</v>
      </c>
      <c r="V7" s="9" t="e">
        <f>#REF!*(1+#REF!/100)</f>
        <v>#REF!</v>
      </c>
      <c r="W7" s="9" t="e">
        <f>#REF!*(1+#REF!/100)</f>
        <v>#REF!</v>
      </c>
      <c r="X7" s="9" t="e">
        <f>#REF!*(1+#REF!/100)</f>
        <v>#REF!</v>
      </c>
      <c r="Y7" s="9" t="e">
        <f>#REF!*(1+#REF!/100)</f>
        <v>#REF!</v>
      </c>
      <c r="Z7" s="9" t="e">
        <f>#REF!*(1+#REF!/100)</f>
        <v>#REF!</v>
      </c>
      <c r="AA7" s="9" t="e">
        <f>#REF!*(1+#REF!/100)</f>
        <v>#REF!</v>
      </c>
      <c r="AB7" s="9" t="e">
        <f>#REF!*(1+#REF!/100)</f>
        <v>#REF!</v>
      </c>
      <c r="AC7" s="9" t="e">
        <f>#REF!*(1+#REF!/100)</f>
        <v>#REF!</v>
      </c>
      <c r="AD7" s="9" t="e">
        <f>#REF!*(1+#REF!/100)</f>
        <v>#REF!</v>
      </c>
      <c r="AF7" t="e">
        <f>AD7=#REF!</f>
        <v>#REF!</v>
      </c>
      <c r="AG7" s="9" t="e">
        <f t="shared" si="0"/>
        <v>#REF!</v>
      </c>
    </row>
    <row r="8" spans="1:33" x14ac:dyDescent="0.25">
      <c r="A8" s="4" t="s">
        <v>178</v>
      </c>
      <c r="B8" s="9" t="e">
        <f>#REF!*(1+#REF!/100)</f>
        <v>#REF!</v>
      </c>
      <c r="C8" s="9" t="e">
        <f>#REF!*(1+#REF!/100)</f>
        <v>#REF!</v>
      </c>
      <c r="D8" s="9" t="e">
        <f>#REF!*(1+#REF!/100)</f>
        <v>#REF!</v>
      </c>
      <c r="E8" s="9" t="e">
        <f>#REF!*(1+#REF!/100)</f>
        <v>#REF!</v>
      </c>
      <c r="F8" s="9" t="e">
        <f>#REF!*(1+#REF!/100)</f>
        <v>#REF!</v>
      </c>
      <c r="G8" s="9" t="e">
        <f>#REF!*(1+#REF!/100)</f>
        <v>#REF!</v>
      </c>
      <c r="H8" s="9" t="e">
        <f>#REF!*(1+#REF!/100)</f>
        <v>#REF!</v>
      </c>
      <c r="I8" s="9" t="e">
        <f>#REF!*(1+#REF!/100)</f>
        <v>#REF!</v>
      </c>
      <c r="J8" s="9" t="e">
        <f>#REF!*(1+#REF!/100)</f>
        <v>#REF!</v>
      </c>
      <c r="K8" s="9" t="e">
        <f>#REF!*(1+#REF!/100)</f>
        <v>#REF!</v>
      </c>
      <c r="L8" s="9" t="e">
        <f>#REF!*(1+#REF!/100)</f>
        <v>#REF!</v>
      </c>
      <c r="M8" s="9" t="e">
        <f>#REF!*(1+#REF!/100)</f>
        <v>#REF!</v>
      </c>
      <c r="N8" s="9" t="e">
        <f>#REF!*(1+#REF!/100)</f>
        <v>#REF!</v>
      </c>
      <c r="O8" s="9" t="e">
        <f>#REF!*(1+#REF!/100)</f>
        <v>#REF!</v>
      </c>
      <c r="P8" s="9" t="e">
        <f>#REF!*(1+#REF!/100)</f>
        <v>#REF!</v>
      </c>
      <c r="Q8" s="9" t="e">
        <f>#REF!*(1+#REF!/100)</f>
        <v>#REF!</v>
      </c>
      <c r="R8" s="9" t="e">
        <f>#REF!*(1+#REF!/100)</f>
        <v>#REF!</v>
      </c>
      <c r="S8" s="9" t="e">
        <f>#REF!*(1+#REF!/100)</f>
        <v>#REF!</v>
      </c>
      <c r="T8" s="9" t="e">
        <f>#REF!*(1+#REF!/100)</f>
        <v>#REF!</v>
      </c>
      <c r="U8" s="9" t="e">
        <f>#REF!*(1+#REF!/100)</f>
        <v>#REF!</v>
      </c>
      <c r="V8" s="9" t="e">
        <f>#REF!*(1+#REF!/100)</f>
        <v>#REF!</v>
      </c>
      <c r="W8" s="9" t="e">
        <f>#REF!*(1+#REF!/100)</f>
        <v>#REF!</v>
      </c>
      <c r="X8" s="9" t="e">
        <f>#REF!*(1+#REF!/100)</f>
        <v>#REF!</v>
      </c>
      <c r="Y8" s="9" t="e">
        <f>#REF!*(1+#REF!/100)</f>
        <v>#REF!</v>
      </c>
      <c r="Z8" s="9" t="e">
        <f>#REF!*(1+#REF!/100)</f>
        <v>#REF!</v>
      </c>
      <c r="AA8" s="9" t="e">
        <f>#REF!*(1+#REF!/100)</f>
        <v>#REF!</v>
      </c>
      <c r="AB8" s="9" t="e">
        <f>#REF!*(1+#REF!/100)</f>
        <v>#REF!</v>
      </c>
      <c r="AC8" s="9" t="e">
        <f>#REF!*(1+#REF!/100)</f>
        <v>#REF!</v>
      </c>
      <c r="AD8" s="9" t="e">
        <f>#REF!*(1+#REF!/100)</f>
        <v>#REF!</v>
      </c>
      <c r="AF8" t="e">
        <f>AD8=#REF!</f>
        <v>#REF!</v>
      </c>
      <c r="AG8" s="9" t="e">
        <f t="shared" si="0"/>
        <v>#REF!</v>
      </c>
    </row>
    <row r="9" spans="1:33" x14ac:dyDescent="0.25">
      <c r="A9" s="4" t="s">
        <v>179</v>
      </c>
      <c r="B9" s="9" t="e">
        <f>#REF!*(1+#REF!/100)</f>
        <v>#REF!</v>
      </c>
      <c r="C9" s="9" t="e">
        <f>#REF!*(1+#REF!/100)</f>
        <v>#REF!</v>
      </c>
      <c r="D9" s="9" t="e">
        <f>#REF!*(1+#REF!/100)</f>
        <v>#REF!</v>
      </c>
      <c r="E9" s="9" t="e">
        <f>#REF!*(1+#REF!/100)</f>
        <v>#REF!</v>
      </c>
      <c r="F9" s="9" t="e">
        <f>#REF!*(1+#REF!/100)</f>
        <v>#REF!</v>
      </c>
      <c r="G9" s="9" t="e">
        <f>#REF!*(1+#REF!/100)</f>
        <v>#REF!</v>
      </c>
      <c r="H9" s="9" t="e">
        <f>#REF!*(1+#REF!/100)</f>
        <v>#REF!</v>
      </c>
      <c r="I9" s="9" t="e">
        <f>#REF!*(1+#REF!/100)</f>
        <v>#REF!</v>
      </c>
      <c r="J9" s="9" t="e">
        <f>#REF!*(1+#REF!/100)</f>
        <v>#REF!</v>
      </c>
      <c r="K9" s="9" t="e">
        <f>#REF!*(1+#REF!/100)</f>
        <v>#REF!</v>
      </c>
      <c r="L9" s="9" t="e">
        <f>#REF!*(1+#REF!/100)</f>
        <v>#REF!</v>
      </c>
      <c r="M9" s="9" t="e">
        <f>#REF!*(1+#REF!/100)</f>
        <v>#REF!</v>
      </c>
      <c r="N9" s="9" t="e">
        <f>#REF!*(1+#REF!/100)</f>
        <v>#REF!</v>
      </c>
      <c r="O9" s="9" t="e">
        <f>#REF!*(1+#REF!/100)</f>
        <v>#REF!</v>
      </c>
      <c r="P9" s="9" t="e">
        <f>#REF!*(1+#REF!/100)</f>
        <v>#REF!</v>
      </c>
      <c r="Q9" s="9" t="e">
        <f>#REF!*(1+#REF!/100)</f>
        <v>#REF!</v>
      </c>
      <c r="R9" s="9" t="e">
        <f>#REF!*(1+#REF!/100)</f>
        <v>#REF!</v>
      </c>
      <c r="S9" s="9" t="e">
        <f>#REF!*(1+#REF!/100)</f>
        <v>#REF!</v>
      </c>
      <c r="T9" s="9" t="e">
        <f>#REF!*(1+#REF!/100)</f>
        <v>#REF!</v>
      </c>
      <c r="U9" s="9" t="e">
        <f>#REF!*(1+#REF!/100)</f>
        <v>#REF!</v>
      </c>
      <c r="V9" s="9" t="e">
        <f>#REF!*(1+#REF!/100)</f>
        <v>#REF!</v>
      </c>
      <c r="W9" s="9" t="e">
        <f>#REF!*(1+#REF!/100)</f>
        <v>#REF!</v>
      </c>
      <c r="X9" s="9" t="e">
        <f>#REF!*(1+#REF!/100)</f>
        <v>#REF!</v>
      </c>
      <c r="Y9" s="9" t="e">
        <f>#REF!*(1+#REF!/100)</f>
        <v>#REF!</v>
      </c>
      <c r="Z9" s="9" t="e">
        <f>#REF!*(1+#REF!/100)</f>
        <v>#REF!</v>
      </c>
      <c r="AA9" s="9" t="e">
        <f>#REF!*(1+#REF!/100)</f>
        <v>#REF!</v>
      </c>
      <c r="AB9" s="9" t="e">
        <f>#REF!*(1+#REF!/100)</f>
        <v>#REF!</v>
      </c>
      <c r="AC9" s="9" t="e">
        <f>#REF!*(1+#REF!/100)</f>
        <v>#REF!</v>
      </c>
      <c r="AD9" s="9" t="e">
        <f>#REF!*(1+#REF!/100)</f>
        <v>#REF!</v>
      </c>
      <c r="AF9" t="e">
        <f>AD9=#REF!</f>
        <v>#REF!</v>
      </c>
      <c r="AG9" s="9" t="e">
        <f t="shared" si="0"/>
        <v>#REF!</v>
      </c>
    </row>
    <row r="10" spans="1:33" x14ac:dyDescent="0.25">
      <c r="A10" s="4" t="s">
        <v>180</v>
      </c>
      <c r="B10" s="9" t="e">
        <f>#REF!*(1+#REF!/100)</f>
        <v>#REF!</v>
      </c>
      <c r="C10" s="9" t="e">
        <f>#REF!*(1+#REF!/100)</f>
        <v>#REF!</v>
      </c>
      <c r="D10" s="9" t="e">
        <f>#REF!*(1+#REF!/100)</f>
        <v>#REF!</v>
      </c>
      <c r="E10" s="9" t="e">
        <f>#REF!*(1+#REF!/100)</f>
        <v>#REF!</v>
      </c>
      <c r="F10" s="9" t="e">
        <f>#REF!*(1+#REF!/100)</f>
        <v>#REF!</v>
      </c>
      <c r="G10" s="9" t="e">
        <f>#REF!*(1+#REF!/100)</f>
        <v>#REF!</v>
      </c>
      <c r="H10" s="9" t="e">
        <f>#REF!*(1+#REF!/100)</f>
        <v>#REF!</v>
      </c>
      <c r="I10" s="9" t="e">
        <f>#REF!*(1+#REF!/100)</f>
        <v>#REF!</v>
      </c>
      <c r="J10" s="9" t="e">
        <f>#REF!*(1+#REF!/100)</f>
        <v>#REF!</v>
      </c>
      <c r="K10" s="9" t="e">
        <f>#REF!*(1+#REF!/100)</f>
        <v>#REF!</v>
      </c>
      <c r="L10" s="9" t="e">
        <f>#REF!*(1+#REF!/100)</f>
        <v>#REF!</v>
      </c>
      <c r="M10" s="9" t="e">
        <f>#REF!*(1+#REF!/100)</f>
        <v>#REF!</v>
      </c>
      <c r="N10" s="9" t="e">
        <f>#REF!*(1+#REF!/100)</f>
        <v>#REF!</v>
      </c>
      <c r="O10" s="9" t="e">
        <f>#REF!*(1+#REF!/100)</f>
        <v>#REF!</v>
      </c>
      <c r="P10" s="9" t="e">
        <f>#REF!*(1+#REF!/100)</f>
        <v>#REF!</v>
      </c>
      <c r="Q10" s="9" t="e">
        <f>#REF!*(1+#REF!/100)</f>
        <v>#REF!</v>
      </c>
      <c r="R10" s="9" t="e">
        <f>#REF!*(1+#REF!/100)</f>
        <v>#REF!</v>
      </c>
      <c r="S10" s="9" t="e">
        <f>#REF!*(1+#REF!/100)</f>
        <v>#REF!</v>
      </c>
      <c r="T10" s="9" t="e">
        <f>#REF!*(1+#REF!/100)</f>
        <v>#REF!</v>
      </c>
      <c r="U10" s="9" t="e">
        <f>#REF!*(1+#REF!/100)</f>
        <v>#REF!</v>
      </c>
      <c r="V10" s="9" t="e">
        <f>#REF!*(1+#REF!/100)</f>
        <v>#REF!</v>
      </c>
      <c r="W10" s="9" t="e">
        <f>#REF!*(1+#REF!/100)</f>
        <v>#REF!</v>
      </c>
      <c r="X10" s="9" t="e">
        <f>#REF!*(1+#REF!/100)</f>
        <v>#REF!</v>
      </c>
      <c r="Y10" s="9" t="e">
        <f>#REF!*(1+#REF!/100)</f>
        <v>#REF!</v>
      </c>
      <c r="Z10" s="9" t="e">
        <f>#REF!*(1+#REF!/100)</f>
        <v>#REF!</v>
      </c>
      <c r="AA10" s="9" t="e">
        <f>#REF!*(1+#REF!/100)</f>
        <v>#REF!</v>
      </c>
      <c r="AB10" s="9" t="e">
        <f>#REF!*(1+#REF!/100)</f>
        <v>#REF!</v>
      </c>
      <c r="AC10" s="9" t="e">
        <f>#REF!*(1+#REF!/100)</f>
        <v>#REF!</v>
      </c>
      <c r="AD10" s="9" t="e">
        <f>#REF!*(1+#REF!/100)</f>
        <v>#REF!</v>
      </c>
      <c r="AF10" t="e">
        <f>AD10=#REF!</f>
        <v>#REF!</v>
      </c>
      <c r="AG10" s="9" t="e">
        <f t="shared" si="0"/>
        <v>#REF!</v>
      </c>
    </row>
    <row r="11" spans="1:33" x14ac:dyDescent="0.25">
      <c r="A11" s="4" t="s">
        <v>181</v>
      </c>
      <c r="B11" s="9" t="e">
        <f>#REF!*(1+#REF!/100)</f>
        <v>#REF!</v>
      </c>
      <c r="C11" s="9" t="e">
        <f>#REF!*(1+#REF!/100)</f>
        <v>#REF!</v>
      </c>
      <c r="D11" s="9" t="e">
        <f>#REF!*(1+#REF!/100)</f>
        <v>#REF!</v>
      </c>
      <c r="E11" s="9" t="e">
        <f>#REF!*(1+#REF!/100)</f>
        <v>#REF!</v>
      </c>
      <c r="F11" s="9" t="e">
        <f>#REF!*(1+#REF!/100)</f>
        <v>#REF!</v>
      </c>
      <c r="G11" s="9" t="e">
        <f>#REF!*(1+#REF!/100)</f>
        <v>#REF!</v>
      </c>
      <c r="H11" s="9" t="e">
        <f>#REF!*(1+#REF!/100)</f>
        <v>#REF!</v>
      </c>
      <c r="I11" s="9" t="e">
        <f>#REF!*(1+#REF!/100)</f>
        <v>#REF!</v>
      </c>
      <c r="J11" s="9" t="e">
        <f>#REF!*(1+#REF!/100)</f>
        <v>#REF!</v>
      </c>
      <c r="K11" s="9" t="e">
        <f>#REF!*(1+#REF!/100)</f>
        <v>#REF!</v>
      </c>
      <c r="L11" s="9" t="e">
        <f>#REF!*(1+#REF!/100)</f>
        <v>#REF!</v>
      </c>
      <c r="M11" s="9" t="e">
        <f>#REF!*(1+#REF!/100)</f>
        <v>#REF!</v>
      </c>
      <c r="N11" s="9" t="e">
        <f>#REF!*(1+#REF!/100)</f>
        <v>#REF!</v>
      </c>
      <c r="O11" s="9" t="e">
        <f>#REF!*(1+#REF!/100)</f>
        <v>#REF!</v>
      </c>
      <c r="P11" s="9" t="e">
        <f>#REF!*(1+#REF!/100)</f>
        <v>#REF!</v>
      </c>
      <c r="Q11" s="9" t="e">
        <f>#REF!*(1+#REF!/100)</f>
        <v>#REF!</v>
      </c>
      <c r="R11" s="9" t="e">
        <f>#REF!*(1+#REF!/100)</f>
        <v>#REF!</v>
      </c>
      <c r="S11" s="9" t="e">
        <f>#REF!*(1+#REF!/100)</f>
        <v>#REF!</v>
      </c>
      <c r="T11" s="9" t="e">
        <f>#REF!*(1+#REF!/100)</f>
        <v>#REF!</v>
      </c>
      <c r="U11" s="9" t="e">
        <f>#REF!*(1+#REF!/100)</f>
        <v>#REF!</v>
      </c>
      <c r="V11" s="9" t="e">
        <f>#REF!*(1+#REF!/100)</f>
        <v>#REF!</v>
      </c>
      <c r="W11" s="9" t="e">
        <f>#REF!*(1+#REF!/100)</f>
        <v>#REF!</v>
      </c>
      <c r="X11" s="9" t="e">
        <f>#REF!*(1+#REF!/100)</f>
        <v>#REF!</v>
      </c>
      <c r="Y11" s="9" t="e">
        <f>#REF!*(1+#REF!/100)</f>
        <v>#REF!</v>
      </c>
      <c r="Z11" s="9" t="e">
        <f>#REF!*(1+#REF!/100)</f>
        <v>#REF!</v>
      </c>
      <c r="AA11" s="9" t="e">
        <f>#REF!*(1+#REF!/100)</f>
        <v>#REF!</v>
      </c>
      <c r="AB11" s="9" t="e">
        <f>#REF!*(1+#REF!/100)</f>
        <v>#REF!</v>
      </c>
      <c r="AC11" s="9" t="e">
        <f>#REF!*(1+#REF!/100)</f>
        <v>#REF!</v>
      </c>
      <c r="AD11" s="9" t="e">
        <f>#REF!*(1+#REF!/100)</f>
        <v>#REF!</v>
      </c>
      <c r="AF11" t="e">
        <f>AD11=#REF!</f>
        <v>#REF!</v>
      </c>
      <c r="AG11" s="9" t="e">
        <f t="shared" si="0"/>
        <v>#REF!</v>
      </c>
    </row>
    <row r="12" spans="1:33" x14ac:dyDescent="0.25">
      <c r="A12" s="4" t="s">
        <v>182</v>
      </c>
      <c r="B12" s="9" t="e">
        <f>#REF!*(1+#REF!/100)</f>
        <v>#REF!</v>
      </c>
      <c r="C12" s="9" t="e">
        <f>#REF!*(1+#REF!/100)</f>
        <v>#REF!</v>
      </c>
      <c r="D12" s="9" t="e">
        <f>#REF!*(1+#REF!/100)</f>
        <v>#REF!</v>
      </c>
      <c r="E12" s="9" t="e">
        <f>#REF!*(1+#REF!/100)</f>
        <v>#REF!</v>
      </c>
      <c r="F12" s="9" t="e">
        <f>#REF!*(1+#REF!/100)</f>
        <v>#REF!</v>
      </c>
      <c r="G12" s="9" t="e">
        <f>#REF!*(1+#REF!/100)</f>
        <v>#REF!</v>
      </c>
      <c r="H12" s="9" t="e">
        <f>#REF!*(1+#REF!/100)</f>
        <v>#REF!</v>
      </c>
      <c r="I12" s="9" t="e">
        <f>#REF!*(1+#REF!/100)</f>
        <v>#REF!</v>
      </c>
      <c r="J12" s="9" t="e">
        <f>#REF!*(1+#REF!/100)</f>
        <v>#REF!</v>
      </c>
      <c r="K12" s="9" t="e">
        <f>#REF!*(1+#REF!/100)</f>
        <v>#REF!</v>
      </c>
      <c r="L12" s="9" t="e">
        <f>#REF!*(1+#REF!/100)</f>
        <v>#REF!</v>
      </c>
      <c r="M12" s="9" t="e">
        <f>#REF!*(1+#REF!/100)</f>
        <v>#REF!</v>
      </c>
      <c r="N12" s="9" t="e">
        <f>#REF!*(1+#REF!/100)</f>
        <v>#REF!</v>
      </c>
      <c r="O12" s="9" t="e">
        <f>#REF!*(1+#REF!/100)</f>
        <v>#REF!</v>
      </c>
      <c r="P12" s="9" t="e">
        <f>#REF!*(1+#REF!/100)</f>
        <v>#REF!</v>
      </c>
      <c r="Q12" s="9" t="e">
        <f>#REF!*(1+#REF!/100)</f>
        <v>#REF!</v>
      </c>
      <c r="R12" s="9" t="e">
        <f>#REF!*(1+#REF!/100)</f>
        <v>#REF!</v>
      </c>
      <c r="S12" s="9" t="e">
        <f>#REF!*(1+#REF!/100)</f>
        <v>#REF!</v>
      </c>
      <c r="T12" s="9" t="e">
        <f>#REF!*(1+#REF!/100)</f>
        <v>#REF!</v>
      </c>
      <c r="U12" s="9" t="e">
        <f>#REF!*(1+#REF!/100)</f>
        <v>#REF!</v>
      </c>
      <c r="V12" s="9" t="e">
        <f>#REF!*(1+#REF!/100)</f>
        <v>#REF!</v>
      </c>
      <c r="W12" s="9" t="e">
        <f>#REF!*(1+#REF!/100)</f>
        <v>#REF!</v>
      </c>
      <c r="X12" s="9" t="e">
        <f>#REF!*(1+#REF!/100)</f>
        <v>#REF!</v>
      </c>
      <c r="Y12" s="9" t="e">
        <f>#REF!*(1+#REF!/100)</f>
        <v>#REF!</v>
      </c>
      <c r="Z12" s="9" t="e">
        <f>#REF!*(1+#REF!/100)</f>
        <v>#REF!</v>
      </c>
      <c r="AA12" s="9" t="e">
        <f>#REF!*(1+#REF!/100)</f>
        <v>#REF!</v>
      </c>
      <c r="AB12" s="9" t="e">
        <f>#REF!*(1+#REF!/100)</f>
        <v>#REF!</v>
      </c>
      <c r="AC12" s="9" t="e">
        <f>#REF!*(1+#REF!/100)</f>
        <v>#REF!</v>
      </c>
      <c r="AD12" s="9" t="e">
        <f>#REF!*(1+#REF!/100)</f>
        <v>#REF!</v>
      </c>
      <c r="AF12" t="e">
        <f>AD12=#REF!</f>
        <v>#REF!</v>
      </c>
      <c r="AG12" s="9" t="e">
        <f t="shared" si="0"/>
        <v>#REF!</v>
      </c>
    </row>
    <row r="13" spans="1:33" x14ac:dyDescent="0.25">
      <c r="A13" s="4" t="s">
        <v>183</v>
      </c>
      <c r="B13" s="9" t="e">
        <f>#REF!*(1+#REF!/100)</f>
        <v>#REF!</v>
      </c>
      <c r="C13" s="9" t="e">
        <f>#REF!*(1+#REF!/100)</f>
        <v>#REF!</v>
      </c>
      <c r="D13" s="9" t="e">
        <f>#REF!*(1+#REF!/100)</f>
        <v>#REF!</v>
      </c>
      <c r="E13" s="9" t="e">
        <f>#REF!*(1+#REF!/100)</f>
        <v>#REF!</v>
      </c>
      <c r="F13" s="9" t="e">
        <f>#REF!*(1+#REF!/100)</f>
        <v>#REF!</v>
      </c>
      <c r="G13" s="9" t="e">
        <f>#REF!*(1+#REF!/100)</f>
        <v>#REF!</v>
      </c>
      <c r="H13" s="9" t="e">
        <f>#REF!*(1+#REF!/100)</f>
        <v>#REF!</v>
      </c>
      <c r="I13" s="9" t="e">
        <f>#REF!*(1+#REF!/100)</f>
        <v>#REF!</v>
      </c>
      <c r="J13" s="9" t="e">
        <f>#REF!*(1+#REF!/100)</f>
        <v>#REF!</v>
      </c>
      <c r="K13" s="9" t="e">
        <f>#REF!*(1+#REF!/100)</f>
        <v>#REF!</v>
      </c>
      <c r="L13" s="9" t="e">
        <f>#REF!*(1+#REF!/100)</f>
        <v>#REF!</v>
      </c>
      <c r="M13" s="9" t="e">
        <f>#REF!*(1+#REF!/100)</f>
        <v>#REF!</v>
      </c>
      <c r="N13" s="9" t="e">
        <f>#REF!*(1+#REF!/100)</f>
        <v>#REF!</v>
      </c>
      <c r="O13" s="9" t="e">
        <f>#REF!*(1+#REF!/100)</f>
        <v>#REF!</v>
      </c>
      <c r="P13" s="9" t="e">
        <f>#REF!*(1+#REF!/100)</f>
        <v>#REF!</v>
      </c>
      <c r="Q13" s="9" t="e">
        <f>#REF!*(1+#REF!/100)</f>
        <v>#REF!</v>
      </c>
      <c r="R13" s="9" t="e">
        <f>#REF!*(1+#REF!/100)</f>
        <v>#REF!</v>
      </c>
      <c r="S13" s="9" t="e">
        <f>#REF!*(1+#REF!/100)</f>
        <v>#REF!</v>
      </c>
      <c r="T13" s="9" t="e">
        <f>#REF!*(1+#REF!/100)</f>
        <v>#REF!</v>
      </c>
      <c r="U13" s="9" t="e">
        <f>#REF!*(1+#REF!/100)</f>
        <v>#REF!</v>
      </c>
      <c r="V13" s="9" t="e">
        <f>#REF!*(1+#REF!/100)</f>
        <v>#REF!</v>
      </c>
      <c r="W13" s="9" t="e">
        <f>#REF!*(1+#REF!/100)</f>
        <v>#REF!</v>
      </c>
      <c r="X13" s="9" t="e">
        <f>#REF!*(1+#REF!/100)</f>
        <v>#REF!</v>
      </c>
      <c r="Y13" s="9" t="e">
        <f>#REF!*(1+#REF!/100)</f>
        <v>#REF!</v>
      </c>
      <c r="Z13" s="9" t="e">
        <f>#REF!*(1+#REF!/100)</f>
        <v>#REF!</v>
      </c>
      <c r="AA13" s="9" t="e">
        <f>#REF!*(1+#REF!/100)</f>
        <v>#REF!</v>
      </c>
      <c r="AB13" s="9" t="e">
        <f>#REF!*(1+#REF!/100)</f>
        <v>#REF!</v>
      </c>
      <c r="AC13" s="9" t="e">
        <f>#REF!*(1+#REF!/100)</f>
        <v>#REF!</v>
      </c>
      <c r="AD13" s="9" t="e">
        <f>#REF!*(1+#REF!/100)</f>
        <v>#REF!</v>
      </c>
      <c r="AF13" t="e">
        <f>AD13=#REF!</f>
        <v>#REF!</v>
      </c>
      <c r="AG13" s="9" t="e">
        <f t="shared" si="0"/>
        <v>#REF!</v>
      </c>
    </row>
    <row r="14" spans="1:33" x14ac:dyDescent="0.25">
      <c r="A14" s="4" t="s">
        <v>184</v>
      </c>
      <c r="B14" s="9" t="e">
        <f>#REF!*(1+#REF!/100)</f>
        <v>#REF!</v>
      </c>
      <c r="C14" s="9" t="e">
        <f>#REF!*(1+#REF!/100)</f>
        <v>#REF!</v>
      </c>
      <c r="D14" s="9" t="e">
        <f>#REF!*(1+#REF!/100)</f>
        <v>#REF!</v>
      </c>
      <c r="E14" s="9" t="e">
        <f>#REF!*(1+#REF!/100)</f>
        <v>#REF!</v>
      </c>
      <c r="F14" s="9" t="e">
        <f>#REF!*(1+#REF!/100)</f>
        <v>#REF!</v>
      </c>
      <c r="G14" s="9" t="e">
        <f>#REF!*(1+#REF!/100)</f>
        <v>#REF!</v>
      </c>
      <c r="H14" s="9" t="e">
        <f>#REF!*(1+#REF!/100)</f>
        <v>#REF!</v>
      </c>
      <c r="I14" s="9" t="e">
        <f>#REF!*(1+#REF!/100)</f>
        <v>#REF!</v>
      </c>
      <c r="J14" s="9" t="e">
        <f>#REF!*(1+#REF!/100)</f>
        <v>#REF!</v>
      </c>
      <c r="K14" s="9" t="e">
        <f>#REF!*(1+#REF!/100)</f>
        <v>#REF!</v>
      </c>
      <c r="L14" s="9" t="e">
        <f>#REF!*(1+#REF!/100)</f>
        <v>#REF!</v>
      </c>
      <c r="M14" s="9" t="e">
        <f>#REF!*(1+#REF!/100)</f>
        <v>#REF!</v>
      </c>
      <c r="N14" s="9" t="e">
        <f>#REF!*(1+#REF!/100)</f>
        <v>#REF!</v>
      </c>
      <c r="O14" s="9" t="e">
        <f>#REF!*(1+#REF!/100)</f>
        <v>#REF!</v>
      </c>
      <c r="P14" s="9" t="e">
        <f>#REF!*(1+#REF!/100)</f>
        <v>#REF!</v>
      </c>
      <c r="Q14" s="9" t="e">
        <f>#REF!*(1+#REF!/100)</f>
        <v>#REF!</v>
      </c>
      <c r="R14" s="9" t="e">
        <f>#REF!*(1+#REF!/100)</f>
        <v>#REF!</v>
      </c>
      <c r="S14" s="9" t="e">
        <f>#REF!*(1+#REF!/100)</f>
        <v>#REF!</v>
      </c>
      <c r="T14" s="9" t="e">
        <f>#REF!*(1+#REF!/100)</f>
        <v>#REF!</v>
      </c>
      <c r="U14" s="9" t="e">
        <f>#REF!*(1+#REF!/100)</f>
        <v>#REF!</v>
      </c>
      <c r="V14" s="9" t="e">
        <f>#REF!*(1+#REF!/100)</f>
        <v>#REF!</v>
      </c>
      <c r="W14" s="9" t="e">
        <f>#REF!*(1+#REF!/100)</f>
        <v>#REF!</v>
      </c>
      <c r="X14" s="9" t="e">
        <f>#REF!*(1+#REF!/100)</f>
        <v>#REF!</v>
      </c>
      <c r="Y14" s="9" t="e">
        <f>#REF!*(1+#REF!/100)</f>
        <v>#REF!</v>
      </c>
      <c r="Z14" s="9" t="e">
        <f>#REF!*(1+#REF!/100)</f>
        <v>#REF!</v>
      </c>
      <c r="AA14" s="9" t="e">
        <f>#REF!*(1+#REF!/100)</f>
        <v>#REF!</v>
      </c>
      <c r="AB14" s="9" t="e">
        <f>#REF!*(1+#REF!/100)</f>
        <v>#REF!</v>
      </c>
      <c r="AC14" s="9" t="e">
        <f>#REF!*(1+#REF!/100)</f>
        <v>#REF!</v>
      </c>
      <c r="AD14" s="9" t="e">
        <f>#REF!*(1+#REF!/100)</f>
        <v>#REF!</v>
      </c>
      <c r="AF14" t="e">
        <f>AD14=#REF!</f>
        <v>#REF!</v>
      </c>
      <c r="AG14" s="9" t="e">
        <f t="shared" si="0"/>
        <v>#REF!</v>
      </c>
    </row>
    <row r="15" spans="1:33" x14ac:dyDescent="0.25">
      <c r="A15" s="4" t="s">
        <v>190</v>
      </c>
      <c r="B15" s="9" t="e">
        <f>#REF!*(1+#REF!/100)</f>
        <v>#REF!</v>
      </c>
      <c r="C15" s="9" t="e">
        <f>#REF!*(1+#REF!/100)</f>
        <v>#REF!</v>
      </c>
      <c r="D15" s="9" t="e">
        <f>#REF!*(1+#REF!/100)</f>
        <v>#REF!</v>
      </c>
      <c r="E15" s="9" t="e">
        <f>#REF!*(1+#REF!/100)</f>
        <v>#REF!</v>
      </c>
      <c r="F15" s="9" t="e">
        <f>#REF!*(1+#REF!/100)</f>
        <v>#REF!</v>
      </c>
      <c r="G15" s="9" t="e">
        <f>#REF!*(1+#REF!/100)</f>
        <v>#REF!</v>
      </c>
      <c r="H15" s="9" t="e">
        <f>#REF!*(1+#REF!/100)</f>
        <v>#REF!</v>
      </c>
      <c r="I15" s="9" t="e">
        <f>#REF!*(1+#REF!/100)</f>
        <v>#REF!</v>
      </c>
      <c r="J15" s="9" t="e">
        <f>#REF!*(1+#REF!/100)</f>
        <v>#REF!</v>
      </c>
      <c r="K15" s="9" t="e">
        <f>#REF!*(1+#REF!/100)</f>
        <v>#REF!</v>
      </c>
      <c r="L15" s="9" t="e">
        <f>#REF!*(1+#REF!/100)</f>
        <v>#REF!</v>
      </c>
      <c r="M15" s="9" t="e">
        <f>#REF!*(1+#REF!/100)</f>
        <v>#REF!</v>
      </c>
      <c r="N15" s="9" t="e">
        <f>#REF!*(1+#REF!/100)</f>
        <v>#REF!</v>
      </c>
      <c r="O15" s="9" t="e">
        <f>#REF!*(1+#REF!/100)</f>
        <v>#REF!</v>
      </c>
      <c r="P15" s="9" t="e">
        <f>#REF!*(1+#REF!/100)</f>
        <v>#REF!</v>
      </c>
      <c r="Q15" s="9" t="e">
        <f>#REF!*(1+#REF!/100)</f>
        <v>#REF!</v>
      </c>
      <c r="R15" s="9" t="e">
        <f>#REF!*(1+#REF!/100)</f>
        <v>#REF!</v>
      </c>
      <c r="S15" s="9" t="e">
        <f>#REF!*(1+#REF!/100)</f>
        <v>#REF!</v>
      </c>
      <c r="T15" s="9" t="e">
        <f>#REF!*(1+#REF!/100)</f>
        <v>#REF!</v>
      </c>
      <c r="U15" s="9" t="e">
        <f>#REF!*(1+#REF!/100)</f>
        <v>#REF!</v>
      </c>
      <c r="V15" s="9" t="e">
        <f>#REF!*(1+#REF!/100)</f>
        <v>#REF!</v>
      </c>
      <c r="W15" s="9" t="e">
        <f>#REF!*(1+#REF!/100)</f>
        <v>#REF!</v>
      </c>
      <c r="X15" s="9" t="e">
        <f>#REF!*(1+#REF!/100)</f>
        <v>#REF!</v>
      </c>
      <c r="Y15" s="9" t="e">
        <f>#REF!*(1+#REF!/100)</f>
        <v>#REF!</v>
      </c>
      <c r="Z15" s="9" t="e">
        <f>#REF!*(1+#REF!/100)</f>
        <v>#REF!</v>
      </c>
      <c r="AA15" s="9" t="e">
        <f>#REF!*(1+#REF!/100)</f>
        <v>#REF!</v>
      </c>
      <c r="AB15" s="9" t="e">
        <f>#REF!*(1+#REF!/100)</f>
        <v>#REF!</v>
      </c>
      <c r="AC15" s="9" t="e">
        <f>#REF!*(1+#REF!/100)</f>
        <v>#REF!</v>
      </c>
      <c r="AD15" s="9" t="e">
        <f>#REF!*(1+#REF!/100)</f>
        <v>#REF!</v>
      </c>
      <c r="AF15" t="e">
        <f>AD15=#REF!</f>
        <v>#REF!</v>
      </c>
      <c r="AG15" s="9" t="e">
        <f t="shared" si="0"/>
        <v>#REF!</v>
      </c>
    </row>
    <row r="16" spans="1:33" x14ac:dyDescent="0.25">
      <c r="A16" s="4" t="s">
        <v>185</v>
      </c>
      <c r="B16" s="9" t="e">
        <f>#REF!*(1+#REF!/100)</f>
        <v>#REF!</v>
      </c>
      <c r="C16" s="9" t="e">
        <f>#REF!*(1+#REF!/100)</f>
        <v>#REF!</v>
      </c>
      <c r="D16" s="9" t="e">
        <f>#REF!*(1+#REF!/100)</f>
        <v>#REF!</v>
      </c>
      <c r="E16" s="9" t="e">
        <f>#REF!*(1+#REF!/100)</f>
        <v>#REF!</v>
      </c>
      <c r="F16" s="9" t="e">
        <f>#REF!*(1+#REF!/100)</f>
        <v>#REF!</v>
      </c>
      <c r="G16" s="9" t="e">
        <f>#REF!*(1+#REF!/100)</f>
        <v>#REF!</v>
      </c>
      <c r="H16" s="9" t="e">
        <f>#REF!*(1+#REF!/100)</f>
        <v>#REF!</v>
      </c>
      <c r="I16" s="9" t="e">
        <f>#REF!*(1+#REF!/100)</f>
        <v>#REF!</v>
      </c>
      <c r="J16" s="9" t="e">
        <f>#REF!*(1+#REF!/100)</f>
        <v>#REF!</v>
      </c>
      <c r="K16" s="9" t="e">
        <f>#REF!*(1+#REF!/100)</f>
        <v>#REF!</v>
      </c>
      <c r="L16" s="9" t="e">
        <f>#REF!*(1+#REF!/100)</f>
        <v>#REF!</v>
      </c>
      <c r="M16" s="9" t="e">
        <f>#REF!*(1+#REF!/100)</f>
        <v>#REF!</v>
      </c>
      <c r="N16" s="9" t="e">
        <f>#REF!*(1+#REF!/100)</f>
        <v>#REF!</v>
      </c>
      <c r="O16" s="9" t="e">
        <f>#REF!*(1+#REF!/100)</f>
        <v>#REF!</v>
      </c>
      <c r="P16" s="9" t="e">
        <f>#REF!*(1+#REF!/100)</f>
        <v>#REF!</v>
      </c>
      <c r="Q16" s="9" t="e">
        <f>#REF!*(1+#REF!/100)</f>
        <v>#REF!</v>
      </c>
      <c r="R16" s="9" t="e">
        <f>#REF!*(1+#REF!/100)</f>
        <v>#REF!</v>
      </c>
      <c r="S16" s="9" t="e">
        <f>#REF!*(1+#REF!/100)</f>
        <v>#REF!</v>
      </c>
      <c r="T16" s="9" t="e">
        <f>#REF!*(1+#REF!/100)</f>
        <v>#REF!</v>
      </c>
      <c r="U16" s="9" t="e">
        <f>#REF!*(1+#REF!/100)</f>
        <v>#REF!</v>
      </c>
      <c r="V16" s="9" t="e">
        <f>#REF!*(1+#REF!/100)</f>
        <v>#REF!</v>
      </c>
      <c r="W16" s="9" t="e">
        <f>#REF!*(1+#REF!/100)</f>
        <v>#REF!</v>
      </c>
      <c r="X16" s="9" t="e">
        <f>#REF!*(1+#REF!/100)</f>
        <v>#REF!</v>
      </c>
      <c r="Y16" s="9" t="e">
        <f>#REF!*(1+#REF!/100)</f>
        <v>#REF!</v>
      </c>
      <c r="Z16" s="9" t="e">
        <f>#REF!*(1+#REF!/100)</f>
        <v>#REF!</v>
      </c>
      <c r="AA16" s="9" t="e">
        <f>#REF!*(1+#REF!/100)</f>
        <v>#REF!</v>
      </c>
      <c r="AB16" s="9" t="e">
        <f>#REF!*(1+#REF!/100)</f>
        <v>#REF!</v>
      </c>
      <c r="AC16" s="9" t="e">
        <f>#REF!*(1+#REF!/100)</f>
        <v>#REF!</v>
      </c>
      <c r="AD16" s="9" t="e">
        <f>#REF!*(1+#REF!/100)</f>
        <v>#REF!</v>
      </c>
      <c r="AF16" t="e">
        <f>AD16=#REF!</f>
        <v>#REF!</v>
      </c>
      <c r="AG16" s="9" t="e">
        <f t="shared" si="0"/>
        <v>#REF!</v>
      </c>
    </row>
    <row r="17" spans="1:36" x14ac:dyDescent="0.25">
      <c r="A17" s="4" t="s">
        <v>186</v>
      </c>
      <c r="B17" s="9" t="e">
        <f>#REF!*(1+#REF!/100)</f>
        <v>#REF!</v>
      </c>
      <c r="C17" s="9" t="e">
        <f>#REF!*(1+#REF!/100)</f>
        <v>#REF!</v>
      </c>
      <c r="D17" s="9" t="e">
        <f>#REF!*(1+#REF!/100)</f>
        <v>#REF!</v>
      </c>
      <c r="E17" s="9" t="e">
        <f>#REF!*(1+#REF!/100)</f>
        <v>#REF!</v>
      </c>
      <c r="F17" s="9" t="e">
        <f>#REF!*(1+#REF!/100)</f>
        <v>#REF!</v>
      </c>
      <c r="G17" s="9" t="e">
        <f>#REF!*(1+#REF!/100)</f>
        <v>#REF!</v>
      </c>
      <c r="H17" s="9" t="e">
        <f>#REF!*(1+#REF!/100)</f>
        <v>#REF!</v>
      </c>
      <c r="I17" s="9" t="e">
        <f>#REF!*(1+#REF!/100)</f>
        <v>#REF!</v>
      </c>
      <c r="J17" s="9" t="e">
        <f>#REF!*(1+#REF!/100)</f>
        <v>#REF!</v>
      </c>
      <c r="K17" s="9" t="e">
        <f>#REF!*(1+#REF!/100)</f>
        <v>#REF!</v>
      </c>
      <c r="L17" s="9" t="e">
        <f>#REF!*(1+#REF!/100)</f>
        <v>#REF!</v>
      </c>
      <c r="M17" s="9" t="e">
        <f>#REF!*(1+#REF!/100)</f>
        <v>#REF!</v>
      </c>
      <c r="N17" s="9" t="e">
        <f>#REF!*(1+#REF!/100)</f>
        <v>#REF!</v>
      </c>
      <c r="O17" s="9" t="e">
        <f>#REF!*(1+#REF!/100)</f>
        <v>#REF!</v>
      </c>
      <c r="P17" s="9" t="e">
        <f>#REF!*(1+#REF!/100)</f>
        <v>#REF!</v>
      </c>
      <c r="Q17" s="9" t="e">
        <f>#REF!*(1+#REF!/100)</f>
        <v>#REF!</v>
      </c>
      <c r="R17" s="9" t="e">
        <f>#REF!*(1+#REF!/100)</f>
        <v>#REF!</v>
      </c>
      <c r="S17" s="9" t="e">
        <f>#REF!*(1+#REF!/100)</f>
        <v>#REF!</v>
      </c>
      <c r="T17" s="9" t="e">
        <f>#REF!*(1+#REF!/100)</f>
        <v>#REF!</v>
      </c>
      <c r="U17" s="9" t="e">
        <f>#REF!*(1+#REF!/100)</f>
        <v>#REF!</v>
      </c>
      <c r="V17" s="9" t="e">
        <f>#REF!*(1+#REF!/100)</f>
        <v>#REF!</v>
      </c>
      <c r="W17" s="9" t="e">
        <f>#REF!*(1+#REF!/100)</f>
        <v>#REF!</v>
      </c>
      <c r="X17" s="9" t="e">
        <f>#REF!*(1+#REF!/100)</f>
        <v>#REF!</v>
      </c>
      <c r="Y17" s="9" t="e">
        <f>#REF!*(1+#REF!/100)</f>
        <v>#REF!</v>
      </c>
      <c r="Z17" s="9" t="e">
        <f>#REF!*(1+#REF!/100)</f>
        <v>#REF!</v>
      </c>
      <c r="AA17" s="9" t="e">
        <f>#REF!*(1+#REF!/100)</f>
        <v>#REF!</v>
      </c>
      <c r="AB17" s="9" t="e">
        <f>#REF!*(1+#REF!/100)</f>
        <v>#REF!</v>
      </c>
      <c r="AC17" s="9" t="e">
        <f>#REF!*(1+#REF!/100)</f>
        <v>#REF!</v>
      </c>
      <c r="AD17" s="9" t="e">
        <f>#REF!*(1+#REF!/100)</f>
        <v>#REF!</v>
      </c>
      <c r="AF17" t="e">
        <f>AD17=#REF!</f>
        <v>#REF!</v>
      </c>
      <c r="AG17" s="9" t="e">
        <f t="shared" si="0"/>
        <v>#REF!</v>
      </c>
    </row>
    <row r="18" spans="1:36" x14ac:dyDescent="0.25">
      <c r="A18" s="4" t="s">
        <v>187</v>
      </c>
      <c r="B18" s="9" t="e">
        <f>#REF!*(1+#REF!/100)</f>
        <v>#REF!</v>
      </c>
      <c r="C18" s="9" t="e">
        <f>#REF!*(1+#REF!/100)</f>
        <v>#REF!</v>
      </c>
      <c r="D18" s="9" t="e">
        <f>#REF!*(1+#REF!/100)</f>
        <v>#REF!</v>
      </c>
      <c r="E18" s="9" t="e">
        <f>#REF!*(1+#REF!/100)</f>
        <v>#REF!</v>
      </c>
      <c r="F18" s="9" t="e">
        <f>#REF!*(1+#REF!/100)</f>
        <v>#REF!</v>
      </c>
      <c r="G18" s="9" t="e">
        <f>#REF!*(1+#REF!/100)</f>
        <v>#REF!</v>
      </c>
      <c r="H18" s="9" t="e">
        <f>#REF!*(1+#REF!/100)</f>
        <v>#REF!</v>
      </c>
      <c r="I18" s="9" t="e">
        <f>#REF!*(1+#REF!/100)</f>
        <v>#REF!</v>
      </c>
      <c r="J18" s="9" t="e">
        <f>#REF!*(1+#REF!/100)</f>
        <v>#REF!</v>
      </c>
      <c r="K18" s="9" t="e">
        <f>#REF!*(1+#REF!/100)</f>
        <v>#REF!</v>
      </c>
      <c r="L18" s="9" t="e">
        <f>#REF!*(1+#REF!/100)</f>
        <v>#REF!</v>
      </c>
      <c r="M18" s="9" t="e">
        <f>#REF!*(1+#REF!/100)</f>
        <v>#REF!</v>
      </c>
      <c r="N18" s="9" t="e">
        <f>#REF!*(1+#REF!/100)</f>
        <v>#REF!</v>
      </c>
      <c r="O18" s="9" t="e">
        <f>#REF!*(1+#REF!/100)</f>
        <v>#REF!</v>
      </c>
      <c r="P18" s="9" t="e">
        <f>#REF!*(1+#REF!/100)</f>
        <v>#REF!</v>
      </c>
      <c r="Q18" s="9" t="e">
        <f>#REF!*(1+#REF!/100)</f>
        <v>#REF!</v>
      </c>
      <c r="R18" s="9" t="e">
        <f>#REF!*(1+#REF!/100)</f>
        <v>#REF!</v>
      </c>
      <c r="S18" s="9" t="e">
        <f>#REF!*(1+#REF!/100)</f>
        <v>#REF!</v>
      </c>
      <c r="T18" s="9" t="e">
        <f>#REF!*(1+#REF!/100)</f>
        <v>#REF!</v>
      </c>
      <c r="U18" s="9" t="e">
        <f>#REF!*(1+#REF!/100)</f>
        <v>#REF!</v>
      </c>
      <c r="V18" s="9" t="e">
        <f>#REF!*(1+#REF!/100)</f>
        <v>#REF!</v>
      </c>
      <c r="W18" s="9" t="e">
        <f>#REF!*(1+#REF!/100)</f>
        <v>#REF!</v>
      </c>
      <c r="X18" s="9" t="e">
        <f>#REF!*(1+#REF!/100)</f>
        <v>#REF!</v>
      </c>
      <c r="Y18" s="9" t="e">
        <f>#REF!*(1+#REF!/100)</f>
        <v>#REF!</v>
      </c>
      <c r="Z18" s="9" t="e">
        <f>#REF!*(1+#REF!/100)</f>
        <v>#REF!</v>
      </c>
      <c r="AA18" s="9" t="e">
        <f>#REF!*(1+#REF!/100)</f>
        <v>#REF!</v>
      </c>
      <c r="AB18" s="9" t="e">
        <f>#REF!*(1+#REF!/100)</f>
        <v>#REF!</v>
      </c>
      <c r="AC18" s="9" t="e">
        <f>#REF!*(1+#REF!/100)</f>
        <v>#REF!</v>
      </c>
      <c r="AD18" s="9" t="e">
        <f>#REF!*(1+#REF!/100)</f>
        <v>#REF!</v>
      </c>
      <c r="AF18" t="e">
        <f>AD18=#REF!</f>
        <v>#REF!</v>
      </c>
      <c r="AG18" s="9" t="e">
        <f t="shared" si="0"/>
        <v>#REF!</v>
      </c>
    </row>
    <row r="19" spans="1:36" x14ac:dyDescent="0.25">
      <c r="A19" s="4" t="s">
        <v>188</v>
      </c>
      <c r="B19" s="9" t="e">
        <f>#REF!*(1+#REF!/100)</f>
        <v>#REF!</v>
      </c>
      <c r="C19" s="9" t="e">
        <f>#REF!*(1+#REF!/100)</f>
        <v>#REF!</v>
      </c>
      <c r="D19" s="9" t="e">
        <f>#REF!*(1+#REF!/100)</f>
        <v>#REF!</v>
      </c>
      <c r="E19" s="9" t="e">
        <f>#REF!*(1+#REF!/100)</f>
        <v>#REF!</v>
      </c>
      <c r="F19" s="9" t="e">
        <f>#REF!*(1+#REF!/100)</f>
        <v>#REF!</v>
      </c>
      <c r="G19" s="9" t="e">
        <f>#REF!*(1+#REF!/100)</f>
        <v>#REF!</v>
      </c>
      <c r="H19" s="9" t="e">
        <f>#REF!*(1+#REF!/100)</f>
        <v>#REF!</v>
      </c>
      <c r="I19" s="9" t="e">
        <f>#REF!*(1+#REF!/100)</f>
        <v>#REF!</v>
      </c>
      <c r="J19" s="9" t="e">
        <f>#REF!*(1+#REF!/100)</f>
        <v>#REF!</v>
      </c>
      <c r="K19" s="9" t="e">
        <f>#REF!*(1+#REF!/100)</f>
        <v>#REF!</v>
      </c>
      <c r="L19" s="9" t="e">
        <f>#REF!*(1+#REF!/100)</f>
        <v>#REF!</v>
      </c>
      <c r="M19" s="9" t="e">
        <f>#REF!*(1+#REF!/100)</f>
        <v>#REF!</v>
      </c>
      <c r="N19" s="9" t="e">
        <f>#REF!*(1+#REF!/100)</f>
        <v>#REF!</v>
      </c>
      <c r="O19" s="9" t="e">
        <f>#REF!*(1+#REF!/100)</f>
        <v>#REF!</v>
      </c>
      <c r="P19" s="9" t="e">
        <f>#REF!*(1+#REF!/100)</f>
        <v>#REF!</v>
      </c>
      <c r="Q19" s="9" t="e">
        <f>#REF!*(1+#REF!/100)</f>
        <v>#REF!</v>
      </c>
      <c r="R19" s="9" t="e">
        <f>#REF!*(1+#REF!/100)</f>
        <v>#REF!</v>
      </c>
      <c r="S19" s="9" t="e">
        <f>#REF!*(1+#REF!/100)</f>
        <v>#REF!</v>
      </c>
      <c r="T19" s="9" t="e">
        <f>#REF!*(1+#REF!/100)</f>
        <v>#REF!</v>
      </c>
      <c r="U19" s="9" t="e">
        <f>#REF!*(1+#REF!/100)</f>
        <v>#REF!</v>
      </c>
      <c r="V19" s="9" t="e">
        <f>#REF!*(1+#REF!/100)</f>
        <v>#REF!</v>
      </c>
      <c r="W19" s="9" t="e">
        <f>#REF!*(1+#REF!/100)</f>
        <v>#REF!</v>
      </c>
      <c r="X19" s="9" t="e">
        <f>#REF!*(1+#REF!/100)</f>
        <v>#REF!</v>
      </c>
      <c r="Y19" s="9" t="e">
        <f>#REF!*(1+#REF!/100)</f>
        <v>#REF!</v>
      </c>
      <c r="Z19" s="9" t="e">
        <f>#REF!*(1+#REF!/100)</f>
        <v>#REF!</v>
      </c>
      <c r="AA19" s="9" t="e">
        <f>#REF!*(1+#REF!/100)</f>
        <v>#REF!</v>
      </c>
      <c r="AB19" s="9" t="e">
        <f>#REF!*(1+#REF!/100)</f>
        <v>#REF!</v>
      </c>
      <c r="AC19" s="9" t="e">
        <f>#REF!*(1+#REF!/100)</f>
        <v>#REF!</v>
      </c>
      <c r="AD19" s="9" t="e">
        <f>#REF!*(1+#REF!/100)</f>
        <v>#REF!</v>
      </c>
      <c r="AF19" t="e">
        <f>AD19=#REF!</f>
        <v>#REF!</v>
      </c>
      <c r="AG19" s="9" t="e">
        <f t="shared" si="0"/>
        <v>#REF!</v>
      </c>
      <c r="AH19" s="9" t="e">
        <f>SUM(B19:E19)</f>
        <v>#REF!</v>
      </c>
      <c r="AI19" s="9" t="e">
        <f>SUM(F19:J19)</f>
        <v>#REF!</v>
      </c>
      <c r="AJ19" s="9" t="e">
        <f>SUM(K19:O19)</f>
        <v>#REF!</v>
      </c>
    </row>
    <row r="20" spans="1:36" x14ac:dyDescent="0.25">
      <c r="A20" s="4" t="s">
        <v>189</v>
      </c>
      <c r="B20" s="9" t="e">
        <f>#REF!*(1+#REF!/100)</f>
        <v>#REF!</v>
      </c>
      <c r="C20" s="9" t="e">
        <f>#REF!*(1+#REF!/100)</f>
        <v>#REF!</v>
      </c>
      <c r="D20" s="9" t="e">
        <f>#REF!*(1+#REF!/100)</f>
        <v>#REF!</v>
      </c>
      <c r="E20" s="9" t="e">
        <f>#REF!*(1+#REF!/100)</f>
        <v>#REF!</v>
      </c>
      <c r="F20" s="9" t="e">
        <f>#REF!*(1+#REF!/100)</f>
        <v>#REF!</v>
      </c>
      <c r="G20" s="9" t="e">
        <f>#REF!*(1+#REF!/100)</f>
        <v>#REF!</v>
      </c>
      <c r="H20" s="9" t="e">
        <f>#REF!*(1+#REF!/100)</f>
        <v>#REF!</v>
      </c>
      <c r="I20" s="9" t="e">
        <f>#REF!*(1+#REF!/100)</f>
        <v>#REF!</v>
      </c>
      <c r="J20" s="9" t="e">
        <f>#REF!*(1+#REF!/100)</f>
        <v>#REF!</v>
      </c>
      <c r="K20" s="9" t="e">
        <f>#REF!*(1+#REF!/100)</f>
        <v>#REF!</v>
      </c>
      <c r="L20" s="9" t="e">
        <f>#REF!*(1+#REF!/100)</f>
        <v>#REF!</v>
      </c>
      <c r="M20" s="9" t="e">
        <f>#REF!*(1+#REF!/100)</f>
        <v>#REF!</v>
      </c>
      <c r="N20" s="9" t="e">
        <f>#REF!*(1+#REF!/100)</f>
        <v>#REF!</v>
      </c>
      <c r="O20" s="9" t="e">
        <f>#REF!*(1+#REF!/100)</f>
        <v>#REF!</v>
      </c>
      <c r="P20" s="9" t="e">
        <f>#REF!*(1+#REF!/100)</f>
        <v>#REF!</v>
      </c>
      <c r="Q20" s="9" t="e">
        <f>#REF!*(1+#REF!/100)</f>
        <v>#REF!</v>
      </c>
      <c r="R20" s="9" t="e">
        <f>#REF!*(1+#REF!/100)</f>
        <v>#REF!</v>
      </c>
      <c r="S20" s="9" t="e">
        <f>#REF!*(1+#REF!/100)</f>
        <v>#REF!</v>
      </c>
      <c r="T20" s="9" t="e">
        <f>#REF!*(1+#REF!/100)</f>
        <v>#REF!</v>
      </c>
      <c r="U20" s="9" t="e">
        <f>#REF!*(1+#REF!/100)</f>
        <v>#REF!</v>
      </c>
      <c r="V20" s="9" t="e">
        <f>#REF!*(1+#REF!/100)</f>
        <v>#REF!</v>
      </c>
      <c r="W20" s="9" t="e">
        <f>#REF!*(1+#REF!/100)</f>
        <v>#REF!</v>
      </c>
      <c r="X20" s="9" t="e">
        <f>#REF!*(1+#REF!/100)</f>
        <v>#REF!</v>
      </c>
      <c r="Y20" s="9" t="e">
        <f>#REF!*(1+#REF!/100)</f>
        <v>#REF!</v>
      </c>
      <c r="Z20" s="9" t="e">
        <f>#REF!*(1+#REF!/100)</f>
        <v>#REF!</v>
      </c>
      <c r="AA20" s="9" t="e">
        <f>#REF!*(1+#REF!/100)</f>
        <v>#REF!</v>
      </c>
      <c r="AB20" s="9" t="e">
        <f>#REF!*(1+#REF!/100)</f>
        <v>#REF!</v>
      </c>
      <c r="AC20" s="9" t="e">
        <f>#REF!*(1+#REF!/100)</f>
        <v>#REF!</v>
      </c>
      <c r="AD20" s="9" t="e">
        <f>#REF!*(1+#REF!/100)</f>
        <v>#REF!</v>
      </c>
      <c r="AE20" s="15" t="e">
        <f>AD20/36.711-1</f>
        <v>#REF!</v>
      </c>
      <c r="AF20" t="e">
        <f>AD20=#REF!</f>
        <v>#REF!</v>
      </c>
      <c r="AG20" s="9" t="e">
        <f t="shared" si="0"/>
        <v>#REF!</v>
      </c>
    </row>
    <row r="21" spans="1:36" x14ac:dyDescent="0.25">
      <c r="A21" s="4" t="s">
        <v>191</v>
      </c>
      <c r="B21" s="9" t="e">
        <f>#REF!*(1+#REF!/100)</f>
        <v>#REF!</v>
      </c>
      <c r="C21" s="9" t="e">
        <f>#REF!*(1+#REF!/100)</f>
        <v>#REF!</v>
      </c>
      <c r="D21" s="9" t="e">
        <f>#REF!*(1+#REF!/100)</f>
        <v>#REF!</v>
      </c>
      <c r="E21" s="9" t="e">
        <f>#REF!*(1+#REF!/100)</f>
        <v>#REF!</v>
      </c>
      <c r="F21" s="9" t="e">
        <f>#REF!*(1+#REF!/100)</f>
        <v>#REF!</v>
      </c>
      <c r="G21" s="9" t="e">
        <f>#REF!*(1+#REF!/100)</f>
        <v>#REF!</v>
      </c>
      <c r="H21" s="9" t="e">
        <f>#REF!*(1+#REF!/100)</f>
        <v>#REF!</v>
      </c>
      <c r="I21" s="9" t="e">
        <f>#REF!*(1+#REF!/100)</f>
        <v>#REF!</v>
      </c>
      <c r="J21" s="9" t="e">
        <f>#REF!*(1+#REF!/100)</f>
        <v>#REF!</v>
      </c>
      <c r="K21" s="9" t="e">
        <f>#REF!*(1+#REF!/100)</f>
        <v>#REF!</v>
      </c>
      <c r="L21" s="9" t="e">
        <f>#REF!*(1+#REF!/100)</f>
        <v>#REF!</v>
      </c>
      <c r="M21" s="9" t="e">
        <f>#REF!*(1+#REF!/100)</f>
        <v>#REF!</v>
      </c>
      <c r="N21" s="9" t="e">
        <f>#REF!*(1+#REF!/100)</f>
        <v>#REF!</v>
      </c>
      <c r="O21" s="9" t="e">
        <f>#REF!*(1+#REF!/100)</f>
        <v>#REF!</v>
      </c>
      <c r="P21" s="9" t="e">
        <f>#REF!*(1+#REF!/100)</f>
        <v>#REF!</v>
      </c>
      <c r="Q21" s="9" t="e">
        <f>#REF!*(1+#REF!/100)</f>
        <v>#REF!</v>
      </c>
      <c r="R21" s="9" t="e">
        <f>#REF!*(1+#REF!/100)</f>
        <v>#REF!</v>
      </c>
      <c r="S21" s="9" t="e">
        <f>#REF!*(1+#REF!/100)</f>
        <v>#REF!</v>
      </c>
      <c r="T21" s="9" t="e">
        <f>#REF!*(1+#REF!/100)</f>
        <v>#REF!</v>
      </c>
      <c r="U21" s="9" t="e">
        <f>#REF!*(1+#REF!/100)</f>
        <v>#REF!</v>
      </c>
      <c r="V21" s="9" t="e">
        <f>#REF!*(1+#REF!/100)</f>
        <v>#REF!</v>
      </c>
      <c r="W21" s="9" t="e">
        <f>#REF!*(1+#REF!/100)</f>
        <v>#REF!</v>
      </c>
      <c r="X21" s="9" t="e">
        <f>#REF!*(1+#REF!/100)</f>
        <v>#REF!</v>
      </c>
      <c r="Y21" s="9" t="e">
        <f>#REF!*(1+#REF!/100)</f>
        <v>#REF!</v>
      </c>
      <c r="Z21" s="9" t="e">
        <f>#REF!*(1+#REF!/100)</f>
        <v>#REF!</v>
      </c>
      <c r="AA21" s="9" t="e">
        <f>#REF!*(1+#REF!/100)</f>
        <v>#REF!</v>
      </c>
      <c r="AB21" s="9" t="e">
        <f>#REF!*(1+#REF!/100)</f>
        <v>#REF!</v>
      </c>
      <c r="AC21" s="9" t="e">
        <f>#REF!*(1+#REF!/100)</f>
        <v>#REF!</v>
      </c>
      <c r="AD21" s="9" t="e">
        <f>#REF!*(1+#REF!/100)</f>
        <v>#REF!</v>
      </c>
      <c r="AF21" t="e">
        <f>AD21=#REF!</f>
        <v>#REF!</v>
      </c>
      <c r="AG21" s="9" t="e">
        <f t="shared" si="0"/>
        <v>#REF!</v>
      </c>
      <c r="AH21" t="e">
        <f>AG17/AG21</f>
        <v>#REF!</v>
      </c>
    </row>
    <row r="22" spans="1:36" x14ac:dyDescent="0.25">
      <c r="A22" s="4"/>
      <c r="B22" s="9"/>
      <c r="C22" s="9"/>
      <c r="D22" s="9"/>
      <c r="E22" s="9"/>
      <c r="F22" s="9"/>
      <c r="G22" s="9"/>
      <c r="H22" s="9"/>
      <c r="I22" s="9"/>
      <c r="J22" s="9" t="e">
        <f>(J17-$C$17)/(J21-$C$21)</f>
        <v>#REF!</v>
      </c>
      <c r="K22" s="9"/>
      <c r="L22" s="9"/>
      <c r="M22" s="9"/>
      <c r="N22" s="9"/>
      <c r="O22" s="9"/>
      <c r="P22" s="9"/>
      <c r="Q22" s="9"/>
      <c r="R22" s="9"/>
      <c r="S22" s="9"/>
      <c r="T22" s="9" t="e">
        <f>(T17-$C$17)/(T21-$C$21)</f>
        <v>#REF!</v>
      </c>
      <c r="U22" s="9"/>
      <c r="V22" s="9"/>
      <c r="W22" s="9"/>
      <c r="X22" s="9"/>
      <c r="Y22" s="9"/>
      <c r="Z22" s="9"/>
      <c r="AA22" s="9"/>
      <c r="AB22" s="9"/>
      <c r="AC22" s="9"/>
      <c r="AD22" s="9" t="e">
        <f>(AD17-$C$17)/(AD21-$C$21)</f>
        <v>#REF!</v>
      </c>
      <c r="AG22" s="9" t="e">
        <f t="shared" si="0"/>
        <v>#REF!</v>
      </c>
    </row>
    <row r="23" spans="1:36" x14ac:dyDescent="0.25">
      <c r="AG23" s="9">
        <f t="shared" si="0"/>
        <v>0</v>
      </c>
    </row>
    <row r="24" spans="1:36" ht="18" thickBot="1" x14ac:dyDescent="0.35">
      <c r="A24" s="8" t="s">
        <v>269</v>
      </c>
      <c r="B24" s="2">
        <v>2022</v>
      </c>
      <c r="C24" s="2">
        <v>2023</v>
      </c>
      <c r="D24" s="1">
        <v>2024</v>
      </c>
      <c r="E24" s="2">
        <v>2025</v>
      </c>
      <c r="F24" s="1">
        <v>2026</v>
      </c>
      <c r="G24" s="2">
        <v>2027</v>
      </c>
      <c r="H24" s="1">
        <v>2028</v>
      </c>
      <c r="I24" s="2">
        <v>2029</v>
      </c>
      <c r="J24" s="1">
        <v>2030</v>
      </c>
      <c r="K24" s="2">
        <v>2031</v>
      </c>
      <c r="L24" s="1">
        <v>2032</v>
      </c>
      <c r="M24" s="2">
        <v>2033</v>
      </c>
      <c r="N24" s="1">
        <v>2034</v>
      </c>
      <c r="O24" s="2">
        <v>2035</v>
      </c>
      <c r="P24" s="1">
        <v>2036</v>
      </c>
      <c r="Q24" s="2">
        <v>2037</v>
      </c>
      <c r="R24" s="1">
        <v>2038</v>
      </c>
      <c r="S24" s="2">
        <v>2039</v>
      </c>
      <c r="T24" s="1">
        <v>2040</v>
      </c>
      <c r="U24" s="2">
        <v>2041</v>
      </c>
      <c r="V24" s="1">
        <v>2042</v>
      </c>
      <c r="W24" s="2">
        <v>2043</v>
      </c>
      <c r="X24" s="1">
        <v>2044</v>
      </c>
      <c r="Y24" s="2">
        <v>2045</v>
      </c>
      <c r="Z24" s="1">
        <v>2046</v>
      </c>
      <c r="AA24" s="2">
        <v>2047</v>
      </c>
      <c r="AB24" s="1">
        <v>2048</v>
      </c>
      <c r="AC24" s="2">
        <v>2049</v>
      </c>
      <c r="AD24" s="1">
        <v>2050</v>
      </c>
      <c r="AG24" s="9">
        <f t="shared" si="0"/>
        <v>27</v>
      </c>
    </row>
    <row r="25" spans="1:36" ht="15.75" thickTop="1" x14ac:dyDescent="0.25">
      <c r="A25" s="4" t="s">
        <v>173</v>
      </c>
      <c r="B25" s="9" t="e">
        <f>#REF!*(1+#REF!/100)</f>
        <v>#REF!</v>
      </c>
      <c r="C25" s="9" t="e">
        <f>#REF!*(1+#REF!/100)</f>
        <v>#REF!</v>
      </c>
      <c r="D25" s="9" t="e">
        <f>#REF!*(1+#REF!/100)</f>
        <v>#REF!</v>
      </c>
      <c r="E25" s="9" t="e">
        <f>#REF!*(1+#REF!/100)</f>
        <v>#REF!</v>
      </c>
      <c r="F25" s="9" t="e">
        <f>#REF!*(1+#REF!/100)</f>
        <v>#REF!</v>
      </c>
      <c r="G25" s="9" t="e">
        <f>#REF!*(1+#REF!/100)</f>
        <v>#REF!</v>
      </c>
      <c r="H25" s="9" t="e">
        <f>#REF!*(1+#REF!/100)</f>
        <v>#REF!</v>
      </c>
      <c r="I25" s="9" t="e">
        <f>#REF!*(1+#REF!/100)</f>
        <v>#REF!</v>
      </c>
      <c r="J25" s="9" t="e">
        <f>#REF!*(1+#REF!/100)</f>
        <v>#REF!</v>
      </c>
      <c r="K25" s="9" t="e">
        <f>#REF!*(1+#REF!/100)</f>
        <v>#REF!</v>
      </c>
      <c r="L25" s="9" t="e">
        <f>#REF!*(1+#REF!/100)</f>
        <v>#REF!</v>
      </c>
      <c r="M25" s="9" t="e">
        <f>#REF!*(1+#REF!/100)</f>
        <v>#REF!</v>
      </c>
      <c r="N25" s="9" t="e">
        <f>#REF!*(1+#REF!/100)</f>
        <v>#REF!</v>
      </c>
      <c r="O25" s="9" t="e">
        <f>#REF!*(1+#REF!/100)</f>
        <v>#REF!</v>
      </c>
      <c r="P25" s="9" t="e">
        <f>#REF!*(1+#REF!/100)</f>
        <v>#REF!</v>
      </c>
      <c r="Q25" s="9" t="e">
        <f>#REF!*(1+#REF!/100)</f>
        <v>#REF!</v>
      </c>
      <c r="R25" s="9" t="e">
        <f>#REF!*(1+#REF!/100)</f>
        <v>#REF!</v>
      </c>
      <c r="S25" s="9" t="e">
        <f>#REF!*(1+#REF!/100)</f>
        <v>#REF!</v>
      </c>
      <c r="T25" s="9" t="e">
        <f>#REF!*(1+#REF!/100)</f>
        <v>#REF!</v>
      </c>
      <c r="U25" s="9" t="e">
        <f>#REF!*(1+#REF!/100)</f>
        <v>#REF!</v>
      </c>
      <c r="V25" s="9" t="e">
        <f>#REF!*(1+#REF!/100)</f>
        <v>#REF!</v>
      </c>
      <c r="W25" s="9" t="e">
        <f>#REF!*(1+#REF!/100)</f>
        <v>#REF!</v>
      </c>
      <c r="X25" s="9" t="e">
        <f>#REF!*(1+#REF!/100)</f>
        <v>#REF!</v>
      </c>
      <c r="Y25" s="9" t="e">
        <f>#REF!*(1+#REF!/100)</f>
        <v>#REF!</v>
      </c>
      <c r="Z25" s="9" t="e">
        <f>#REF!*(1+#REF!/100)</f>
        <v>#REF!</v>
      </c>
      <c r="AA25" s="9" t="e">
        <f>#REF!*(1+#REF!/100)</f>
        <v>#REF!</v>
      </c>
      <c r="AB25" s="9" t="e">
        <f>#REF!*(1+#REF!/100)</f>
        <v>#REF!</v>
      </c>
      <c r="AC25" s="9" t="e">
        <f>#REF!*(1+#REF!/100)</f>
        <v>#REF!</v>
      </c>
      <c r="AD25" s="9" t="e">
        <f>#REF!*(1+#REF!/100)</f>
        <v>#REF!</v>
      </c>
      <c r="AF25" t="e">
        <f>AD25=#REF!</f>
        <v>#REF!</v>
      </c>
      <c r="AG25" s="9" t="e">
        <f t="shared" si="0"/>
        <v>#REF!</v>
      </c>
    </row>
    <row r="26" spans="1:36" x14ac:dyDescent="0.25">
      <c r="A26" s="4" t="s">
        <v>174</v>
      </c>
      <c r="B26" s="9" t="e">
        <f>#REF!*(1+#REF!/100)</f>
        <v>#REF!</v>
      </c>
      <c r="C26" s="9" t="e">
        <f>#REF!*(1+#REF!/100)</f>
        <v>#REF!</v>
      </c>
      <c r="D26" s="9" t="e">
        <f>#REF!*(1+#REF!/100)</f>
        <v>#REF!</v>
      </c>
      <c r="E26" s="9" t="e">
        <f>#REF!*(1+#REF!/100)</f>
        <v>#REF!</v>
      </c>
      <c r="F26" s="9" t="e">
        <f>#REF!*(1+#REF!/100)</f>
        <v>#REF!</v>
      </c>
      <c r="G26" s="9" t="e">
        <f>#REF!*(1+#REF!/100)</f>
        <v>#REF!</v>
      </c>
      <c r="H26" s="9" t="e">
        <f>#REF!*(1+#REF!/100)</f>
        <v>#REF!</v>
      </c>
      <c r="I26" s="9" t="e">
        <f>#REF!*(1+#REF!/100)</f>
        <v>#REF!</v>
      </c>
      <c r="J26" s="9" t="e">
        <f>#REF!*(1+#REF!/100)</f>
        <v>#REF!</v>
      </c>
      <c r="K26" s="9" t="e">
        <f>#REF!*(1+#REF!/100)</f>
        <v>#REF!</v>
      </c>
      <c r="L26" s="9" t="e">
        <f>#REF!*(1+#REF!/100)</f>
        <v>#REF!</v>
      </c>
      <c r="M26" s="9" t="e">
        <f>#REF!*(1+#REF!/100)</f>
        <v>#REF!</v>
      </c>
      <c r="N26" s="9" t="e">
        <f>#REF!*(1+#REF!/100)</f>
        <v>#REF!</v>
      </c>
      <c r="O26" s="9" t="e">
        <f>#REF!*(1+#REF!/100)</f>
        <v>#REF!</v>
      </c>
      <c r="P26" s="9" t="e">
        <f>#REF!*(1+#REF!/100)</f>
        <v>#REF!</v>
      </c>
      <c r="Q26" s="9" t="e">
        <f>#REF!*(1+#REF!/100)</f>
        <v>#REF!</v>
      </c>
      <c r="R26" s="9" t="e">
        <f>#REF!*(1+#REF!/100)</f>
        <v>#REF!</v>
      </c>
      <c r="S26" s="9" t="e">
        <f>#REF!*(1+#REF!/100)</f>
        <v>#REF!</v>
      </c>
      <c r="T26" s="9" t="e">
        <f>#REF!*(1+#REF!/100)</f>
        <v>#REF!</v>
      </c>
      <c r="U26" s="9" t="e">
        <f>#REF!*(1+#REF!/100)</f>
        <v>#REF!</v>
      </c>
      <c r="V26" s="9" t="e">
        <f>#REF!*(1+#REF!/100)</f>
        <v>#REF!</v>
      </c>
      <c r="W26" s="9" t="e">
        <f>#REF!*(1+#REF!/100)</f>
        <v>#REF!</v>
      </c>
      <c r="X26" s="9" t="e">
        <f>#REF!*(1+#REF!/100)</f>
        <v>#REF!</v>
      </c>
      <c r="Y26" s="9" t="e">
        <f>#REF!*(1+#REF!/100)</f>
        <v>#REF!</v>
      </c>
      <c r="Z26" s="9" t="e">
        <f>#REF!*(1+#REF!/100)</f>
        <v>#REF!</v>
      </c>
      <c r="AA26" s="9" t="e">
        <f>#REF!*(1+#REF!/100)</f>
        <v>#REF!</v>
      </c>
      <c r="AB26" s="9" t="e">
        <f>#REF!*(1+#REF!/100)</f>
        <v>#REF!</v>
      </c>
      <c r="AC26" s="9" t="e">
        <f>#REF!*(1+#REF!/100)</f>
        <v>#REF!</v>
      </c>
      <c r="AD26" s="9" t="e">
        <f>#REF!*(1+#REF!/100)</f>
        <v>#REF!</v>
      </c>
      <c r="AF26" t="e">
        <f>AD26=#REF!</f>
        <v>#REF!</v>
      </c>
      <c r="AG26" s="9" t="e">
        <f t="shared" si="0"/>
        <v>#REF!</v>
      </c>
    </row>
    <row r="27" spans="1:36" x14ac:dyDescent="0.25">
      <c r="A27" s="4" t="s">
        <v>175</v>
      </c>
      <c r="B27" s="9" t="e">
        <f>#REF!*(1+#REF!/100)</f>
        <v>#REF!</v>
      </c>
      <c r="C27" s="9" t="e">
        <f>#REF!*(1+#REF!/100)</f>
        <v>#REF!</v>
      </c>
      <c r="D27" s="9" t="e">
        <f>#REF!*(1+#REF!/100)</f>
        <v>#REF!</v>
      </c>
      <c r="E27" s="9" t="e">
        <f>#REF!*(1+#REF!/100)</f>
        <v>#REF!</v>
      </c>
      <c r="F27" s="9" t="e">
        <f>#REF!*(1+#REF!/100)</f>
        <v>#REF!</v>
      </c>
      <c r="G27" s="9" t="e">
        <f>#REF!*(1+#REF!/100)</f>
        <v>#REF!</v>
      </c>
      <c r="H27" s="9" t="e">
        <f>#REF!*(1+#REF!/100)</f>
        <v>#REF!</v>
      </c>
      <c r="I27" s="9" t="e">
        <f>#REF!*(1+#REF!/100)</f>
        <v>#REF!</v>
      </c>
      <c r="J27" s="9" t="e">
        <f>#REF!*(1+#REF!/100)</f>
        <v>#REF!</v>
      </c>
      <c r="K27" s="9" t="e">
        <f>#REF!*(1+#REF!/100)</f>
        <v>#REF!</v>
      </c>
      <c r="L27" s="9" t="e">
        <f>#REF!*(1+#REF!/100)</f>
        <v>#REF!</v>
      </c>
      <c r="M27" s="9" t="e">
        <f>#REF!*(1+#REF!/100)</f>
        <v>#REF!</v>
      </c>
      <c r="N27" s="9" t="e">
        <f>#REF!*(1+#REF!/100)</f>
        <v>#REF!</v>
      </c>
      <c r="O27" s="9" t="e">
        <f>#REF!*(1+#REF!/100)</f>
        <v>#REF!</v>
      </c>
      <c r="P27" s="9" t="e">
        <f>#REF!*(1+#REF!/100)</f>
        <v>#REF!</v>
      </c>
      <c r="Q27" s="9" t="e">
        <f>#REF!*(1+#REF!/100)</f>
        <v>#REF!</v>
      </c>
      <c r="R27" s="9" t="e">
        <f>#REF!*(1+#REF!/100)</f>
        <v>#REF!</v>
      </c>
      <c r="S27" s="9" t="e">
        <f>#REF!*(1+#REF!/100)</f>
        <v>#REF!</v>
      </c>
      <c r="T27" s="9" t="e">
        <f>#REF!*(1+#REF!/100)</f>
        <v>#REF!</v>
      </c>
      <c r="U27" s="9" t="e">
        <f>#REF!*(1+#REF!/100)</f>
        <v>#REF!</v>
      </c>
      <c r="V27" s="9" t="e">
        <f>#REF!*(1+#REF!/100)</f>
        <v>#REF!</v>
      </c>
      <c r="W27" s="9" t="e">
        <f>#REF!*(1+#REF!/100)</f>
        <v>#REF!</v>
      </c>
      <c r="X27" s="9" t="e">
        <f>#REF!*(1+#REF!/100)</f>
        <v>#REF!</v>
      </c>
      <c r="Y27" s="9" t="e">
        <f>#REF!*(1+#REF!/100)</f>
        <v>#REF!</v>
      </c>
      <c r="Z27" s="9" t="e">
        <f>#REF!*(1+#REF!/100)</f>
        <v>#REF!</v>
      </c>
      <c r="AA27" s="9" t="e">
        <f>#REF!*(1+#REF!/100)</f>
        <v>#REF!</v>
      </c>
      <c r="AB27" s="9" t="e">
        <f>#REF!*(1+#REF!/100)</f>
        <v>#REF!</v>
      </c>
      <c r="AC27" s="9" t="e">
        <f>#REF!*(1+#REF!/100)</f>
        <v>#REF!</v>
      </c>
      <c r="AD27" s="9" t="e">
        <f>#REF!*(1+#REF!/100)</f>
        <v>#REF!</v>
      </c>
      <c r="AF27" t="e">
        <f>AD27=#REF!</f>
        <v>#REF!</v>
      </c>
      <c r="AG27" s="9" t="e">
        <f t="shared" si="0"/>
        <v>#REF!</v>
      </c>
    </row>
    <row r="28" spans="1:36" x14ac:dyDescent="0.25">
      <c r="A28" s="4" t="s">
        <v>176</v>
      </c>
      <c r="B28" s="9" t="e">
        <f>#REF!*(1+#REF!/100)</f>
        <v>#REF!</v>
      </c>
      <c r="C28" s="9" t="e">
        <f>#REF!*(1+#REF!/100)</f>
        <v>#REF!</v>
      </c>
      <c r="D28" s="9" t="e">
        <f>#REF!*(1+#REF!/100)</f>
        <v>#REF!</v>
      </c>
      <c r="E28" s="9" t="e">
        <f>#REF!*(1+#REF!/100)</f>
        <v>#REF!</v>
      </c>
      <c r="F28" s="9" t="e">
        <f>#REF!*(1+#REF!/100)</f>
        <v>#REF!</v>
      </c>
      <c r="G28" s="9" t="e">
        <f>#REF!*(1+#REF!/100)</f>
        <v>#REF!</v>
      </c>
      <c r="H28" s="9" t="e">
        <f>#REF!*(1+#REF!/100)</f>
        <v>#REF!</v>
      </c>
      <c r="I28" s="9" t="e">
        <f>#REF!*(1+#REF!/100)</f>
        <v>#REF!</v>
      </c>
      <c r="J28" s="9" t="e">
        <f>#REF!*(1+#REF!/100)</f>
        <v>#REF!</v>
      </c>
      <c r="K28" s="9" t="e">
        <f>#REF!*(1+#REF!/100)</f>
        <v>#REF!</v>
      </c>
      <c r="L28" s="9" t="e">
        <f>#REF!*(1+#REF!/100)</f>
        <v>#REF!</v>
      </c>
      <c r="M28" s="9" t="e">
        <f>#REF!*(1+#REF!/100)</f>
        <v>#REF!</v>
      </c>
      <c r="N28" s="9" t="e">
        <f>#REF!*(1+#REF!/100)</f>
        <v>#REF!</v>
      </c>
      <c r="O28" s="9" t="e">
        <f>#REF!*(1+#REF!/100)</f>
        <v>#REF!</v>
      </c>
      <c r="P28" s="9" t="e">
        <f>#REF!*(1+#REF!/100)</f>
        <v>#REF!</v>
      </c>
      <c r="Q28" s="9" t="e">
        <f>#REF!*(1+#REF!/100)</f>
        <v>#REF!</v>
      </c>
      <c r="R28" s="9" t="e">
        <f>#REF!*(1+#REF!/100)</f>
        <v>#REF!</v>
      </c>
      <c r="S28" s="9" t="e">
        <f>#REF!*(1+#REF!/100)</f>
        <v>#REF!</v>
      </c>
      <c r="T28" s="9" t="e">
        <f>#REF!*(1+#REF!/100)</f>
        <v>#REF!</v>
      </c>
      <c r="U28" s="9" t="e">
        <f>#REF!*(1+#REF!/100)</f>
        <v>#REF!</v>
      </c>
      <c r="V28" s="9" t="e">
        <f>#REF!*(1+#REF!/100)</f>
        <v>#REF!</v>
      </c>
      <c r="W28" s="9" t="e">
        <f>#REF!*(1+#REF!/100)</f>
        <v>#REF!</v>
      </c>
      <c r="X28" s="9" t="e">
        <f>#REF!*(1+#REF!/100)</f>
        <v>#REF!</v>
      </c>
      <c r="Y28" s="9" t="e">
        <f>#REF!*(1+#REF!/100)</f>
        <v>#REF!</v>
      </c>
      <c r="Z28" s="9" t="e">
        <f>#REF!*(1+#REF!/100)</f>
        <v>#REF!</v>
      </c>
      <c r="AA28" s="9" t="e">
        <f>#REF!*(1+#REF!/100)</f>
        <v>#REF!</v>
      </c>
      <c r="AB28" s="9" t="e">
        <f>#REF!*(1+#REF!/100)</f>
        <v>#REF!</v>
      </c>
      <c r="AC28" s="9" t="e">
        <f>#REF!*(1+#REF!/100)</f>
        <v>#REF!</v>
      </c>
      <c r="AD28" s="9" t="e">
        <f>#REF!*(1+#REF!/100)</f>
        <v>#REF!</v>
      </c>
      <c r="AF28" t="e">
        <f>AD28=#REF!</f>
        <v>#REF!</v>
      </c>
      <c r="AG28" s="9" t="e">
        <f t="shared" si="0"/>
        <v>#REF!</v>
      </c>
    </row>
    <row r="29" spans="1:36" x14ac:dyDescent="0.25">
      <c r="A29" s="4" t="s">
        <v>177</v>
      </c>
      <c r="B29" s="9" t="e">
        <f>#REF!*(1+#REF!/100)</f>
        <v>#REF!</v>
      </c>
      <c r="C29" s="9" t="e">
        <f>#REF!*(1+#REF!/100)</f>
        <v>#REF!</v>
      </c>
      <c r="D29" s="9" t="e">
        <f>#REF!*(1+#REF!/100)</f>
        <v>#REF!</v>
      </c>
      <c r="E29" s="9" t="e">
        <f>#REF!*(1+#REF!/100)</f>
        <v>#REF!</v>
      </c>
      <c r="F29" s="9" t="e">
        <f>#REF!*(1+#REF!/100)</f>
        <v>#REF!</v>
      </c>
      <c r="G29" s="9" t="e">
        <f>#REF!*(1+#REF!/100)</f>
        <v>#REF!</v>
      </c>
      <c r="H29" s="9" t="e">
        <f>#REF!*(1+#REF!/100)</f>
        <v>#REF!</v>
      </c>
      <c r="I29" s="9" t="e">
        <f>#REF!*(1+#REF!/100)</f>
        <v>#REF!</v>
      </c>
      <c r="J29" s="9" t="e">
        <f>#REF!*(1+#REF!/100)</f>
        <v>#REF!</v>
      </c>
      <c r="K29" s="9" t="e">
        <f>#REF!*(1+#REF!/100)</f>
        <v>#REF!</v>
      </c>
      <c r="L29" s="9" t="e">
        <f>#REF!*(1+#REF!/100)</f>
        <v>#REF!</v>
      </c>
      <c r="M29" s="9" t="e">
        <f>#REF!*(1+#REF!/100)</f>
        <v>#REF!</v>
      </c>
      <c r="N29" s="9" t="e">
        <f>#REF!*(1+#REF!/100)</f>
        <v>#REF!</v>
      </c>
      <c r="O29" s="9" t="e">
        <f>#REF!*(1+#REF!/100)</f>
        <v>#REF!</v>
      </c>
      <c r="P29" s="9" t="e">
        <f>#REF!*(1+#REF!/100)</f>
        <v>#REF!</v>
      </c>
      <c r="Q29" s="9" t="e">
        <f>#REF!*(1+#REF!/100)</f>
        <v>#REF!</v>
      </c>
      <c r="R29" s="9" t="e">
        <f>#REF!*(1+#REF!/100)</f>
        <v>#REF!</v>
      </c>
      <c r="S29" s="9" t="e">
        <f>#REF!*(1+#REF!/100)</f>
        <v>#REF!</v>
      </c>
      <c r="T29" s="9" t="e">
        <f>#REF!*(1+#REF!/100)</f>
        <v>#REF!</v>
      </c>
      <c r="U29" s="9" t="e">
        <f>#REF!*(1+#REF!/100)</f>
        <v>#REF!</v>
      </c>
      <c r="V29" s="9" t="e">
        <f>#REF!*(1+#REF!/100)</f>
        <v>#REF!</v>
      </c>
      <c r="W29" s="9" t="e">
        <f>#REF!*(1+#REF!/100)</f>
        <v>#REF!</v>
      </c>
      <c r="X29" s="9" t="e">
        <f>#REF!*(1+#REF!/100)</f>
        <v>#REF!</v>
      </c>
      <c r="Y29" s="9" t="e">
        <f>#REF!*(1+#REF!/100)</f>
        <v>#REF!</v>
      </c>
      <c r="Z29" s="9" t="e">
        <f>#REF!*(1+#REF!/100)</f>
        <v>#REF!</v>
      </c>
      <c r="AA29" s="9" t="e">
        <f>#REF!*(1+#REF!/100)</f>
        <v>#REF!</v>
      </c>
      <c r="AB29" s="9" t="e">
        <f>#REF!*(1+#REF!/100)</f>
        <v>#REF!</v>
      </c>
      <c r="AC29" s="9" t="e">
        <f>#REF!*(1+#REF!/100)</f>
        <v>#REF!</v>
      </c>
      <c r="AD29" s="9" t="e">
        <f>#REF!*(1+#REF!/100)</f>
        <v>#REF!</v>
      </c>
      <c r="AF29" t="e">
        <f>AD29=#REF!</f>
        <v>#REF!</v>
      </c>
      <c r="AG29" s="9" t="e">
        <f t="shared" si="0"/>
        <v>#REF!</v>
      </c>
    </row>
    <row r="30" spans="1:36" x14ac:dyDescent="0.25">
      <c r="A30" s="4" t="s">
        <v>178</v>
      </c>
      <c r="B30" s="9" t="e">
        <f>#REF!*(1+#REF!/100)</f>
        <v>#REF!</v>
      </c>
      <c r="C30" s="9" t="e">
        <f>#REF!*(1+#REF!/100)</f>
        <v>#REF!</v>
      </c>
      <c r="D30" s="9" t="e">
        <f>#REF!*(1+#REF!/100)</f>
        <v>#REF!</v>
      </c>
      <c r="E30" s="9" t="e">
        <f>#REF!*(1+#REF!/100)</f>
        <v>#REF!</v>
      </c>
      <c r="F30" s="9" t="e">
        <f>#REF!*(1+#REF!/100)</f>
        <v>#REF!</v>
      </c>
      <c r="G30" s="9" t="e">
        <f>#REF!*(1+#REF!/100)</f>
        <v>#REF!</v>
      </c>
      <c r="H30" s="9" t="e">
        <f>#REF!*(1+#REF!/100)</f>
        <v>#REF!</v>
      </c>
      <c r="I30" s="9" t="e">
        <f>#REF!*(1+#REF!/100)</f>
        <v>#REF!</v>
      </c>
      <c r="J30" s="9" t="e">
        <f>#REF!*(1+#REF!/100)</f>
        <v>#REF!</v>
      </c>
      <c r="K30" s="9" t="e">
        <f>#REF!*(1+#REF!/100)</f>
        <v>#REF!</v>
      </c>
      <c r="L30" s="9" t="e">
        <f>#REF!*(1+#REF!/100)</f>
        <v>#REF!</v>
      </c>
      <c r="M30" s="9" t="e">
        <f>#REF!*(1+#REF!/100)</f>
        <v>#REF!</v>
      </c>
      <c r="N30" s="9" t="e">
        <f>#REF!*(1+#REF!/100)</f>
        <v>#REF!</v>
      </c>
      <c r="O30" s="9" t="e">
        <f>#REF!*(1+#REF!/100)</f>
        <v>#REF!</v>
      </c>
      <c r="P30" s="9" t="e">
        <f>#REF!*(1+#REF!/100)</f>
        <v>#REF!</v>
      </c>
      <c r="Q30" s="9" t="e">
        <f>#REF!*(1+#REF!/100)</f>
        <v>#REF!</v>
      </c>
      <c r="R30" s="9" t="e">
        <f>#REF!*(1+#REF!/100)</f>
        <v>#REF!</v>
      </c>
      <c r="S30" s="9" t="e">
        <f>#REF!*(1+#REF!/100)</f>
        <v>#REF!</v>
      </c>
      <c r="T30" s="9" t="e">
        <f>#REF!*(1+#REF!/100)</f>
        <v>#REF!</v>
      </c>
      <c r="U30" s="9" t="e">
        <f>#REF!*(1+#REF!/100)</f>
        <v>#REF!</v>
      </c>
      <c r="V30" s="9" t="e">
        <f>#REF!*(1+#REF!/100)</f>
        <v>#REF!</v>
      </c>
      <c r="W30" s="9" t="e">
        <f>#REF!*(1+#REF!/100)</f>
        <v>#REF!</v>
      </c>
      <c r="X30" s="9" t="e">
        <f>#REF!*(1+#REF!/100)</f>
        <v>#REF!</v>
      </c>
      <c r="Y30" s="9" t="e">
        <f>#REF!*(1+#REF!/100)</f>
        <v>#REF!</v>
      </c>
      <c r="Z30" s="9" t="e">
        <f>#REF!*(1+#REF!/100)</f>
        <v>#REF!</v>
      </c>
      <c r="AA30" s="9" t="e">
        <f>#REF!*(1+#REF!/100)</f>
        <v>#REF!</v>
      </c>
      <c r="AB30" s="9" t="e">
        <f>#REF!*(1+#REF!/100)</f>
        <v>#REF!</v>
      </c>
      <c r="AC30" s="9" t="e">
        <f>#REF!*(1+#REF!/100)</f>
        <v>#REF!</v>
      </c>
      <c r="AD30" s="9" t="e">
        <f>#REF!*(1+#REF!/100)</f>
        <v>#REF!</v>
      </c>
      <c r="AF30" t="e">
        <f>AD30=#REF!</f>
        <v>#REF!</v>
      </c>
      <c r="AG30" s="9" t="e">
        <f t="shared" si="0"/>
        <v>#REF!</v>
      </c>
    </row>
    <row r="31" spans="1:36" x14ac:dyDescent="0.25">
      <c r="A31" s="4" t="s">
        <v>179</v>
      </c>
      <c r="B31" s="9" t="e">
        <f>#REF!*(1+#REF!/100)</f>
        <v>#REF!</v>
      </c>
      <c r="C31" s="9" t="e">
        <f>#REF!*(1+#REF!/100)</f>
        <v>#REF!</v>
      </c>
      <c r="D31" s="9" t="e">
        <f>#REF!*(1+#REF!/100)</f>
        <v>#REF!</v>
      </c>
      <c r="E31" s="9" t="e">
        <f>#REF!*(1+#REF!/100)</f>
        <v>#REF!</v>
      </c>
      <c r="F31" s="9" t="e">
        <f>#REF!*(1+#REF!/100)</f>
        <v>#REF!</v>
      </c>
      <c r="G31" s="9" t="e">
        <f>#REF!*(1+#REF!/100)</f>
        <v>#REF!</v>
      </c>
      <c r="H31" s="9" t="e">
        <f>#REF!*(1+#REF!/100)</f>
        <v>#REF!</v>
      </c>
      <c r="I31" s="9" t="e">
        <f>#REF!*(1+#REF!/100)</f>
        <v>#REF!</v>
      </c>
      <c r="J31" s="9" t="e">
        <f>#REF!*(1+#REF!/100)</f>
        <v>#REF!</v>
      </c>
      <c r="K31" s="9" t="e">
        <f>#REF!*(1+#REF!/100)</f>
        <v>#REF!</v>
      </c>
      <c r="L31" s="9" t="e">
        <f>#REF!*(1+#REF!/100)</f>
        <v>#REF!</v>
      </c>
      <c r="M31" s="9" t="e">
        <f>#REF!*(1+#REF!/100)</f>
        <v>#REF!</v>
      </c>
      <c r="N31" s="9" t="e">
        <f>#REF!*(1+#REF!/100)</f>
        <v>#REF!</v>
      </c>
      <c r="O31" s="9" t="e">
        <f>#REF!*(1+#REF!/100)</f>
        <v>#REF!</v>
      </c>
      <c r="P31" s="9" t="e">
        <f>#REF!*(1+#REF!/100)</f>
        <v>#REF!</v>
      </c>
      <c r="Q31" s="9" t="e">
        <f>#REF!*(1+#REF!/100)</f>
        <v>#REF!</v>
      </c>
      <c r="R31" s="9" t="e">
        <f>#REF!*(1+#REF!/100)</f>
        <v>#REF!</v>
      </c>
      <c r="S31" s="9" t="e">
        <f>#REF!*(1+#REF!/100)</f>
        <v>#REF!</v>
      </c>
      <c r="T31" s="9" t="e">
        <f>#REF!*(1+#REF!/100)</f>
        <v>#REF!</v>
      </c>
      <c r="U31" s="9" t="e">
        <f>#REF!*(1+#REF!/100)</f>
        <v>#REF!</v>
      </c>
      <c r="V31" s="9" t="e">
        <f>#REF!*(1+#REF!/100)</f>
        <v>#REF!</v>
      </c>
      <c r="W31" s="9" t="e">
        <f>#REF!*(1+#REF!/100)</f>
        <v>#REF!</v>
      </c>
      <c r="X31" s="9" t="e">
        <f>#REF!*(1+#REF!/100)</f>
        <v>#REF!</v>
      </c>
      <c r="Y31" s="9" t="e">
        <f>#REF!*(1+#REF!/100)</f>
        <v>#REF!</v>
      </c>
      <c r="Z31" s="9" t="e">
        <f>#REF!*(1+#REF!/100)</f>
        <v>#REF!</v>
      </c>
      <c r="AA31" s="9" t="e">
        <f>#REF!*(1+#REF!/100)</f>
        <v>#REF!</v>
      </c>
      <c r="AB31" s="9" t="e">
        <f>#REF!*(1+#REF!/100)</f>
        <v>#REF!</v>
      </c>
      <c r="AC31" s="9" t="e">
        <f>#REF!*(1+#REF!/100)</f>
        <v>#REF!</v>
      </c>
      <c r="AD31" s="9" t="e">
        <f>#REF!*(1+#REF!/100)</f>
        <v>#REF!</v>
      </c>
      <c r="AF31" t="e">
        <f>AD31=#REF!</f>
        <v>#REF!</v>
      </c>
      <c r="AG31" s="9" t="e">
        <f t="shared" si="0"/>
        <v>#REF!</v>
      </c>
    </row>
    <row r="32" spans="1:36" x14ac:dyDescent="0.25">
      <c r="A32" s="4" t="s">
        <v>180</v>
      </c>
      <c r="B32" s="9" t="e">
        <f>#REF!*(1+#REF!/100)</f>
        <v>#REF!</v>
      </c>
      <c r="C32" s="9" t="e">
        <f>#REF!*(1+#REF!/100)</f>
        <v>#REF!</v>
      </c>
      <c r="D32" s="9" t="e">
        <f>#REF!*(1+#REF!/100)</f>
        <v>#REF!</v>
      </c>
      <c r="E32" s="9" t="e">
        <f>#REF!*(1+#REF!/100)</f>
        <v>#REF!</v>
      </c>
      <c r="F32" s="9" t="e">
        <f>#REF!*(1+#REF!/100)</f>
        <v>#REF!</v>
      </c>
      <c r="G32" s="9" t="e">
        <f>#REF!*(1+#REF!/100)</f>
        <v>#REF!</v>
      </c>
      <c r="H32" s="9" t="e">
        <f>#REF!*(1+#REF!/100)</f>
        <v>#REF!</v>
      </c>
      <c r="I32" s="9" t="e">
        <f>#REF!*(1+#REF!/100)</f>
        <v>#REF!</v>
      </c>
      <c r="J32" s="9" t="e">
        <f>#REF!*(1+#REF!/100)</f>
        <v>#REF!</v>
      </c>
      <c r="K32" s="9" t="e">
        <f>#REF!*(1+#REF!/100)</f>
        <v>#REF!</v>
      </c>
      <c r="L32" s="9" t="e">
        <f>#REF!*(1+#REF!/100)</f>
        <v>#REF!</v>
      </c>
      <c r="M32" s="9" t="e">
        <f>#REF!*(1+#REF!/100)</f>
        <v>#REF!</v>
      </c>
      <c r="N32" s="9" t="e">
        <f>#REF!*(1+#REF!/100)</f>
        <v>#REF!</v>
      </c>
      <c r="O32" s="9" t="e">
        <f>#REF!*(1+#REF!/100)</f>
        <v>#REF!</v>
      </c>
      <c r="P32" s="9" t="e">
        <f>#REF!*(1+#REF!/100)</f>
        <v>#REF!</v>
      </c>
      <c r="Q32" s="9" t="e">
        <f>#REF!*(1+#REF!/100)</f>
        <v>#REF!</v>
      </c>
      <c r="R32" s="9" t="e">
        <f>#REF!*(1+#REF!/100)</f>
        <v>#REF!</v>
      </c>
      <c r="S32" s="9" t="e">
        <f>#REF!*(1+#REF!/100)</f>
        <v>#REF!</v>
      </c>
      <c r="T32" s="9" t="e">
        <f>#REF!*(1+#REF!/100)</f>
        <v>#REF!</v>
      </c>
      <c r="U32" s="9" t="e">
        <f>#REF!*(1+#REF!/100)</f>
        <v>#REF!</v>
      </c>
      <c r="V32" s="9" t="e">
        <f>#REF!*(1+#REF!/100)</f>
        <v>#REF!</v>
      </c>
      <c r="W32" s="9" t="e">
        <f>#REF!*(1+#REF!/100)</f>
        <v>#REF!</v>
      </c>
      <c r="X32" s="9" t="e">
        <f>#REF!*(1+#REF!/100)</f>
        <v>#REF!</v>
      </c>
      <c r="Y32" s="9" t="e">
        <f>#REF!*(1+#REF!/100)</f>
        <v>#REF!</v>
      </c>
      <c r="Z32" s="9" t="e">
        <f>#REF!*(1+#REF!/100)</f>
        <v>#REF!</v>
      </c>
      <c r="AA32" s="9" t="e">
        <f>#REF!*(1+#REF!/100)</f>
        <v>#REF!</v>
      </c>
      <c r="AB32" s="9" t="e">
        <f>#REF!*(1+#REF!/100)</f>
        <v>#REF!</v>
      </c>
      <c r="AC32" s="9" t="e">
        <f>#REF!*(1+#REF!/100)</f>
        <v>#REF!</v>
      </c>
      <c r="AD32" s="9" t="e">
        <f>#REF!*(1+#REF!/100)</f>
        <v>#REF!</v>
      </c>
      <c r="AF32" t="e">
        <f>AD32=#REF!</f>
        <v>#REF!</v>
      </c>
      <c r="AG32" s="9" t="e">
        <f t="shared" si="0"/>
        <v>#REF!</v>
      </c>
    </row>
    <row r="33" spans="1:36" x14ac:dyDescent="0.25">
      <c r="A33" s="4" t="s">
        <v>181</v>
      </c>
      <c r="B33" s="9" t="e">
        <f>#REF!*(1+#REF!/100)</f>
        <v>#REF!</v>
      </c>
      <c r="C33" s="9" t="e">
        <f>#REF!*(1+#REF!/100)</f>
        <v>#REF!</v>
      </c>
      <c r="D33" s="9" t="e">
        <f>#REF!*(1+#REF!/100)</f>
        <v>#REF!</v>
      </c>
      <c r="E33" s="9" t="e">
        <f>#REF!*(1+#REF!/100)</f>
        <v>#REF!</v>
      </c>
      <c r="F33" s="9" t="e">
        <f>#REF!*(1+#REF!/100)</f>
        <v>#REF!</v>
      </c>
      <c r="G33" s="9" t="e">
        <f>#REF!*(1+#REF!/100)</f>
        <v>#REF!</v>
      </c>
      <c r="H33" s="9" t="e">
        <f>#REF!*(1+#REF!/100)</f>
        <v>#REF!</v>
      </c>
      <c r="I33" s="9" t="e">
        <f>#REF!*(1+#REF!/100)</f>
        <v>#REF!</v>
      </c>
      <c r="J33" s="9" t="e">
        <f>#REF!*(1+#REF!/100)</f>
        <v>#REF!</v>
      </c>
      <c r="K33" s="9" t="e">
        <f>#REF!*(1+#REF!/100)</f>
        <v>#REF!</v>
      </c>
      <c r="L33" s="9" t="e">
        <f>#REF!*(1+#REF!/100)</f>
        <v>#REF!</v>
      </c>
      <c r="M33" s="9" t="e">
        <f>#REF!*(1+#REF!/100)</f>
        <v>#REF!</v>
      </c>
      <c r="N33" s="9" t="e">
        <f>#REF!*(1+#REF!/100)</f>
        <v>#REF!</v>
      </c>
      <c r="O33" s="9" t="e">
        <f>#REF!*(1+#REF!/100)</f>
        <v>#REF!</v>
      </c>
      <c r="P33" s="9" t="e">
        <f>#REF!*(1+#REF!/100)</f>
        <v>#REF!</v>
      </c>
      <c r="Q33" s="9" t="e">
        <f>#REF!*(1+#REF!/100)</f>
        <v>#REF!</v>
      </c>
      <c r="R33" s="9" t="e">
        <f>#REF!*(1+#REF!/100)</f>
        <v>#REF!</v>
      </c>
      <c r="S33" s="9" t="e">
        <f>#REF!*(1+#REF!/100)</f>
        <v>#REF!</v>
      </c>
      <c r="T33" s="9" t="e">
        <f>#REF!*(1+#REF!/100)</f>
        <v>#REF!</v>
      </c>
      <c r="U33" s="9" t="e">
        <f>#REF!*(1+#REF!/100)</f>
        <v>#REF!</v>
      </c>
      <c r="V33" s="9" t="e">
        <f>#REF!*(1+#REF!/100)</f>
        <v>#REF!</v>
      </c>
      <c r="W33" s="9" t="e">
        <f>#REF!*(1+#REF!/100)</f>
        <v>#REF!</v>
      </c>
      <c r="X33" s="9" t="e">
        <f>#REF!*(1+#REF!/100)</f>
        <v>#REF!</v>
      </c>
      <c r="Y33" s="9" t="e">
        <f>#REF!*(1+#REF!/100)</f>
        <v>#REF!</v>
      </c>
      <c r="Z33" s="9" t="e">
        <f>#REF!*(1+#REF!/100)</f>
        <v>#REF!</v>
      </c>
      <c r="AA33" s="9" t="e">
        <f>#REF!*(1+#REF!/100)</f>
        <v>#REF!</v>
      </c>
      <c r="AB33" s="9" t="e">
        <f>#REF!*(1+#REF!/100)</f>
        <v>#REF!</v>
      </c>
      <c r="AC33" s="9" t="e">
        <f>#REF!*(1+#REF!/100)</f>
        <v>#REF!</v>
      </c>
      <c r="AD33" s="9" t="e">
        <f>#REF!*(1+#REF!/100)</f>
        <v>#REF!</v>
      </c>
      <c r="AF33" t="e">
        <f>AD33=#REF!</f>
        <v>#REF!</v>
      </c>
      <c r="AG33" s="9" t="e">
        <f t="shared" si="0"/>
        <v>#REF!</v>
      </c>
    </row>
    <row r="34" spans="1:36" x14ac:dyDescent="0.25">
      <c r="A34" s="4" t="s">
        <v>182</v>
      </c>
      <c r="B34" s="9" t="e">
        <f>#REF!*(1+#REF!/100)</f>
        <v>#REF!</v>
      </c>
      <c r="C34" s="9" t="e">
        <f>#REF!*(1+#REF!/100)</f>
        <v>#REF!</v>
      </c>
      <c r="D34" s="9" t="e">
        <f>#REF!*(1+#REF!/100)</f>
        <v>#REF!</v>
      </c>
      <c r="E34" s="9" t="e">
        <f>#REF!*(1+#REF!/100)</f>
        <v>#REF!</v>
      </c>
      <c r="F34" s="9" t="e">
        <f>#REF!*(1+#REF!/100)</f>
        <v>#REF!</v>
      </c>
      <c r="G34" s="9" t="e">
        <f>#REF!*(1+#REF!/100)</f>
        <v>#REF!</v>
      </c>
      <c r="H34" s="9" t="e">
        <f>#REF!*(1+#REF!/100)</f>
        <v>#REF!</v>
      </c>
      <c r="I34" s="9" t="e">
        <f>#REF!*(1+#REF!/100)</f>
        <v>#REF!</v>
      </c>
      <c r="J34" s="9" t="e">
        <f>#REF!*(1+#REF!/100)</f>
        <v>#REF!</v>
      </c>
      <c r="K34" s="9" t="e">
        <f>#REF!*(1+#REF!/100)</f>
        <v>#REF!</v>
      </c>
      <c r="L34" s="9" t="e">
        <f>#REF!*(1+#REF!/100)</f>
        <v>#REF!</v>
      </c>
      <c r="M34" s="9" t="e">
        <f>#REF!*(1+#REF!/100)</f>
        <v>#REF!</v>
      </c>
      <c r="N34" s="9" t="e">
        <f>#REF!*(1+#REF!/100)</f>
        <v>#REF!</v>
      </c>
      <c r="O34" s="9" t="e">
        <f>#REF!*(1+#REF!/100)</f>
        <v>#REF!</v>
      </c>
      <c r="P34" s="9" t="e">
        <f>#REF!*(1+#REF!/100)</f>
        <v>#REF!</v>
      </c>
      <c r="Q34" s="9" t="e">
        <f>#REF!*(1+#REF!/100)</f>
        <v>#REF!</v>
      </c>
      <c r="R34" s="9" t="e">
        <f>#REF!*(1+#REF!/100)</f>
        <v>#REF!</v>
      </c>
      <c r="S34" s="9" t="e">
        <f>#REF!*(1+#REF!/100)</f>
        <v>#REF!</v>
      </c>
      <c r="T34" s="9" t="e">
        <f>#REF!*(1+#REF!/100)</f>
        <v>#REF!</v>
      </c>
      <c r="U34" s="9" t="e">
        <f>#REF!*(1+#REF!/100)</f>
        <v>#REF!</v>
      </c>
      <c r="V34" s="9" t="e">
        <f>#REF!*(1+#REF!/100)</f>
        <v>#REF!</v>
      </c>
      <c r="W34" s="9" t="e">
        <f>#REF!*(1+#REF!/100)</f>
        <v>#REF!</v>
      </c>
      <c r="X34" s="9" t="e">
        <f>#REF!*(1+#REF!/100)</f>
        <v>#REF!</v>
      </c>
      <c r="Y34" s="9" t="e">
        <f>#REF!*(1+#REF!/100)</f>
        <v>#REF!</v>
      </c>
      <c r="Z34" s="9" t="e">
        <f>#REF!*(1+#REF!/100)</f>
        <v>#REF!</v>
      </c>
      <c r="AA34" s="9" t="e">
        <f>#REF!*(1+#REF!/100)</f>
        <v>#REF!</v>
      </c>
      <c r="AB34" s="9" t="e">
        <f>#REF!*(1+#REF!/100)</f>
        <v>#REF!</v>
      </c>
      <c r="AC34" s="9" t="e">
        <f>#REF!*(1+#REF!/100)</f>
        <v>#REF!</v>
      </c>
      <c r="AD34" s="9" t="e">
        <f>#REF!*(1+#REF!/100)</f>
        <v>#REF!</v>
      </c>
      <c r="AF34" t="e">
        <f>AD34=#REF!</f>
        <v>#REF!</v>
      </c>
      <c r="AG34" s="9" t="e">
        <f t="shared" si="0"/>
        <v>#REF!</v>
      </c>
    </row>
    <row r="35" spans="1:36" x14ac:dyDescent="0.25">
      <c r="A35" s="4" t="s">
        <v>183</v>
      </c>
      <c r="B35" s="9" t="e">
        <f>#REF!*(1+#REF!/100)</f>
        <v>#REF!</v>
      </c>
      <c r="C35" s="9" t="e">
        <f>#REF!*(1+#REF!/100)</f>
        <v>#REF!</v>
      </c>
      <c r="D35" s="9" t="e">
        <f>#REF!*(1+#REF!/100)</f>
        <v>#REF!</v>
      </c>
      <c r="E35" s="9" t="e">
        <f>#REF!*(1+#REF!/100)</f>
        <v>#REF!</v>
      </c>
      <c r="F35" s="9" t="e">
        <f>#REF!*(1+#REF!/100)</f>
        <v>#REF!</v>
      </c>
      <c r="G35" s="9" t="e">
        <f>#REF!*(1+#REF!/100)</f>
        <v>#REF!</v>
      </c>
      <c r="H35" s="9" t="e">
        <f>#REF!*(1+#REF!/100)</f>
        <v>#REF!</v>
      </c>
      <c r="I35" s="9" t="e">
        <f>#REF!*(1+#REF!/100)</f>
        <v>#REF!</v>
      </c>
      <c r="J35" s="9" t="e">
        <f>#REF!*(1+#REF!/100)</f>
        <v>#REF!</v>
      </c>
      <c r="K35" s="9" t="e">
        <f>#REF!*(1+#REF!/100)</f>
        <v>#REF!</v>
      </c>
      <c r="L35" s="9" t="e">
        <f>#REF!*(1+#REF!/100)</f>
        <v>#REF!</v>
      </c>
      <c r="M35" s="9" t="e">
        <f>#REF!*(1+#REF!/100)</f>
        <v>#REF!</v>
      </c>
      <c r="N35" s="9" t="e">
        <f>#REF!*(1+#REF!/100)</f>
        <v>#REF!</v>
      </c>
      <c r="O35" s="9" t="e">
        <f>#REF!*(1+#REF!/100)</f>
        <v>#REF!</v>
      </c>
      <c r="P35" s="9" t="e">
        <f>#REF!*(1+#REF!/100)</f>
        <v>#REF!</v>
      </c>
      <c r="Q35" s="9" t="e">
        <f>#REF!*(1+#REF!/100)</f>
        <v>#REF!</v>
      </c>
      <c r="R35" s="9" t="e">
        <f>#REF!*(1+#REF!/100)</f>
        <v>#REF!</v>
      </c>
      <c r="S35" s="9" t="e">
        <f>#REF!*(1+#REF!/100)</f>
        <v>#REF!</v>
      </c>
      <c r="T35" s="9" t="e">
        <f>#REF!*(1+#REF!/100)</f>
        <v>#REF!</v>
      </c>
      <c r="U35" s="9" t="e">
        <f>#REF!*(1+#REF!/100)</f>
        <v>#REF!</v>
      </c>
      <c r="V35" s="9" t="e">
        <f>#REF!*(1+#REF!/100)</f>
        <v>#REF!</v>
      </c>
      <c r="W35" s="9" t="e">
        <f>#REF!*(1+#REF!/100)</f>
        <v>#REF!</v>
      </c>
      <c r="X35" s="9" t="e">
        <f>#REF!*(1+#REF!/100)</f>
        <v>#REF!</v>
      </c>
      <c r="Y35" s="9" t="e">
        <f>#REF!*(1+#REF!/100)</f>
        <v>#REF!</v>
      </c>
      <c r="Z35" s="9" t="e">
        <f>#REF!*(1+#REF!/100)</f>
        <v>#REF!</v>
      </c>
      <c r="AA35" s="9" t="e">
        <f>#REF!*(1+#REF!/100)</f>
        <v>#REF!</v>
      </c>
      <c r="AB35" s="9" t="e">
        <f>#REF!*(1+#REF!/100)</f>
        <v>#REF!</v>
      </c>
      <c r="AC35" s="9" t="e">
        <f>#REF!*(1+#REF!/100)</f>
        <v>#REF!</v>
      </c>
      <c r="AD35" s="9" t="e">
        <f>#REF!*(1+#REF!/100)</f>
        <v>#REF!</v>
      </c>
      <c r="AF35" t="e">
        <f>AD35=#REF!</f>
        <v>#REF!</v>
      </c>
      <c r="AG35" s="9" t="e">
        <f t="shared" si="0"/>
        <v>#REF!</v>
      </c>
    </row>
    <row r="36" spans="1:36" x14ac:dyDescent="0.25">
      <c r="A36" s="4" t="s">
        <v>184</v>
      </c>
      <c r="B36" s="9" t="e">
        <f>#REF!*(1+#REF!/100)</f>
        <v>#REF!</v>
      </c>
      <c r="C36" s="9" t="e">
        <f>#REF!*(1+#REF!/100)</f>
        <v>#REF!</v>
      </c>
      <c r="D36" s="9" t="e">
        <f>#REF!*(1+#REF!/100)</f>
        <v>#REF!</v>
      </c>
      <c r="E36" s="9" t="e">
        <f>#REF!*(1+#REF!/100)</f>
        <v>#REF!</v>
      </c>
      <c r="F36" s="9" t="e">
        <f>#REF!*(1+#REF!/100)</f>
        <v>#REF!</v>
      </c>
      <c r="G36" s="9" t="e">
        <f>#REF!*(1+#REF!/100)</f>
        <v>#REF!</v>
      </c>
      <c r="H36" s="9" t="e">
        <f>#REF!*(1+#REF!/100)</f>
        <v>#REF!</v>
      </c>
      <c r="I36" s="9" t="e">
        <f>#REF!*(1+#REF!/100)</f>
        <v>#REF!</v>
      </c>
      <c r="J36" s="9" t="e">
        <f>#REF!*(1+#REF!/100)</f>
        <v>#REF!</v>
      </c>
      <c r="K36" s="9" t="e">
        <f>#REF!*(1+#REF!/100)</f>
        <v>#REF!</v>
      </c>
      <c r="L36" s="9" t="e">
        <f>#REF!*(1+#REF!/100)</f>
        <v>#REF!</v>
      </c>
      <c r="M36" s="9" t="e">
        <f>#REF!*(1+#REF!/100)</f>
        <v>#REF!</v>
      </c>
      <c r="N36" s="9" t="e">
        <f>#REF!*(1+#REF!/100)</f>
        <v>#REF!</v>
      </c>
      <c r="O36" s="9" t="e">
        <f>#REF!*(1+#REF!/100)</f>
        <v>#REF!</v>
      </c>
      <c r="P36" s="9" t="e">
        <f>#REF!*(1+#REF!/100)</f>
        <v>#REF!</v>
      </c>
      <c r="Q36" s="9" t="e">
        <f>#REF!*(1+#REF!/100)</f>
        <v>#REF!</v>
      </c>
      <c r="R36" s="9" t="e">
        <f>#REF!*(1+#REF!/100)</f>
        <v>#REF!</v>
      </c>
      <c r="S36" s="9" t="e">
        <f>#REF!*(1+#REF!/100)</f>
        <v>#REF!</v>
      </c>
      <c r="T36" s="9" t="e">
        <f>#REF!*(1+#REF!/100)</f>
        <v>#REF!</v>
      </c>
      <c r="U36" s="9" t="e">
        <f>#REF!*(1+#REF!/100)</f>
        <v>#REF!</v>
      </c>
      <c r="V36" s="9" t="e">
        <f>#REF!*(1+#REF!/100)</f>
        <v>#REF!</v>
      </c>
      <c r="W36" s="9" t="e">
        <f>#REF!*(1+#REF!/100)</f>
        <v>#REF!</v>
      </c>
      <c r="X36" s="9" t="e">
        <f>#REF!*(1+#REF!/100)</f>
        <v>#REF!</v>
      </c>
      <c r="Y36" s="9" t="e">
        <f>#REF!*(1+#REF!/100)</f>
        <v>#REF!</v>
      </c>
      <c r="Z36" s="9" t="e">
        <f>#REF!*(1+#REF!/100)</f>
        <v>#REF!</v>
      </c>
      <c r="AA36" s="9" t="e">
        <f>#REF!*(1+#REF!/100)</f>
        <v>#REF!</v>
      </c>
      <c r="AB36" s="9" t="e">
        <f>#REF!*(1+#REF!/100)</f>
        <v>#REF!</v>
      </c>
      <c r="AC36" s="9" t="e">
        <f>#REF!*(1+#REF!/100)</f>
        <v>#REF!</v>
      </c>
      <c r="AD36" s="9" t="e">
        <f>#REF!*(1+#REF!/100)</f>
        <v>#REF!</v>
      </c>
      <c r="AF36" t="e">
        <f>AD36=#REF!</f>
        <v>#REF!</v>
      </c>
      <c r="AG36" s="9" t="e">
        <f t="shared" si="0"/>
        <v>#REF!</v>
      </c>
    </row>
    <row r="37" spans="1:36" x14ac:dyDescent="0.25">
      <c r="A37" s="4" t="s">
        <v>190</v>
      </c>
      <c r="B37" s="9" t="e">
        <f>#REF!*(1+#REF!/100)</f>
        <v>#REF!</v>
      </c>
      <c r="C37" s="9" t="e">
        <f>#REF!*(1+#REF!/100)</f>
        <v>#REF!</v>
      </c>
      <c r="D37" s="9" t="e">
        <f>#REF!*(1+#REF!/100)</f>
        <v>#REF!</v>
      </c>
      <c r="E37" s="9" t="e">
        <f>#REF!*(1+#REF!/100)</f>
        <v>#REF!</v>
      </c>
      <c r="F37" s="9" t="e">
        <f>#REF!*(1+#REF!/100)</f>
        <v>#REF!</v>
      </c>
      <c r="G37" s="9" t="e">
        <f>#REF!*(1+#REF!/100)</f>
        <v>#REF!</v>
      </c>
      <c r="H37" s="9" t="e">
        <f>#REF!*(1+#REF!/100)</f>
        <v>#REF!</v>
      </c>
      <c r="I37" s="9" t="e">
        <f>#REF!*(1+#REF!/100)</f>
        <v>#REF!</v>
      </c>
      <c r="J37" s="9" t="e">
        <f>#REF!*(1+#REF!/100)</f>
        <v>#REF!</v>
      </c>
      <c r="K37" s="9" t="e">
        <f>#REF!*(1+#REF!/100)</f>
        <v>#REF!</v>
      </c>
      <c r="L37" s="9" t="e">
        <f>#REF!*(1+#REF!/100)</f>
        <v>#REF!</v>
      </c>
      <c r="M37" s="9" t="e">
        <f>#REF!*(1+#REF!/100)</f>
        <v>#REF!</v>
      </c>
      <c r="N37" s="9" t="e">
        <f>#REF!*(1+#REF!/100)</f>
        <v>#REF!</v>
      </c>
      <c r="O37" s="9" t="e">
        <f>#REF!*(1+#REF!/100)</f>
        <v>#REF!</v>
      </c>
      <c r="P37" s="9" t="e">
        <f>#REF!*(1+#REF!/100)</f>
        <v>#REF!</v>
      </c>
      <c r="Q37" s="9" t="e">
        <f>#REF!*(1+#REF!/100)</f>
        <v>#REF!</v>
      </c>
      <c r="R37" s="9" t="e">
        <f>#REF!*(1+#REF!/100)</f>
        <v>#REF!</v>
      </c>
      <c r="S37" s="9" t="e">
        <f>#REF!*(1+#REF!/100)</f>
        <v>#REF!</v>
      </c>
      <c r="T37" s="9" t="e">
        <f>#REF!*(1+#REF!/100)</f>
        <v>#REF!</v>
      </c>
      <c r="U37" s="9" t="e">
        <f>#REF!*(1+#REF!/100)</f>
        <v>#REF!</v>
      </c>
      <c r="V37" s="9" t="e">
        <f>#REF!*(1+#REF!/100)</f>
        <v>#REF!</v>
      </c>
      <c r="W37" s="9" t="e">
        <f>#REF!*(1+#REF!/100)</f>
        <v>#REF!</v>
      </c>
      <c r="X37" s="9" t="e">
        <f>#REF!*(1+#REF!/100)</f>
        <v>#REF!</v>
      </c>
      <c r="Y37" s="9" t="e">
        <f>#REF!*(1+#REF!/100)</f>
        <v>#REF!</v>
      </c>
      <c r="Z37" s="9" t="e">
        <f>#REF!*(1+#REF!/100)</f>
        <v>#REF!</v>
      </c>
      <c r="AA37" s="9" t="e">
        <f>#REF!*(1+#REF!/100)</f>
        <v>#REF!</v>
      </c>
      <c r="AB37" s="9" t="e">
        <f>#REF!*(1+#REF!/100)</f>
        <v>#REF!</v>
      </c>
      <c r="AC37" s="9" t="e">
        <f>#REF!*(1+#REF!/100)</f>
        <v>#REF!</v>
      </c>
      <c r="AD37" s="9" t="e">
        <f>#REF!*(1+#REF!/100)</f>
        <v>#REF!</v>
      </c>
      <c r="AF37" t="e">
        <f>AD37=#REF!</f>
        <v>#REF!</v>
      </c>
      <c r="AG37" s="9" t="e">
        <f t="shared" si="0"/>
        <v>#REF!</v>
      </c>
    </row>
    <row r="38" spans="1:36" x14ac:dyDescent="0.25">
      <c r="A38" s="4" t="s">
        <v>185</v>
      </c>
      <c r="B38" s="9" t="e">
        <f>#REF!*(1+#REF!/100)</f>
        <v>#REF!</v>
      </c>
      <c r="C38" s="9" t="e">
        <f>#REF!*(1+#REF!/100)</f>
        <v>#REF!</v>
      </c>
      <c r="D38" s="9" t="e">
        <f>#REF!*(1+#REF!/100)</f>
        <v>#REF!</v>
      </c>
      <c r="E38" s="9" t="e">
        <f>#REF!*(1+#REF!/100)</f>
        <v>#REF!</v>
      </c>
      <c r="F38" s="9" t="e">
        <f>#REF!*(1+#REF!/100)</f>
        <v>#REF!</v>
      </c>
      <c r="G38" s="9" t="e">
        <f>#REF!*(1+#REF!/100)</f>
        <v>#REF!</v>
      </c>
      <c r="H38" s="9" t="e">
        <f>#REF!*(1+#REF!/100)</f>
        <v>#REF!</v>
      </c>
      <c r="I38" s="9" t="e">
        <f>#REF!*(1+#REF!/100)</f>
        <v>#REF!</v>
      </c>
      <c r="J38" s="9" t="e">
        <f>#REF!*(1+#REF!/100)</f>
        <v>#REF!</v>
      </c>
      <c r="K38" s="9" t="e">
        <f>#REF!*(1+#REF!/100)</f>
        <v>#REF!</v>
      </c>
      <c r="L38" s="9" t="e">
        <f>#REF!*(1+#REF!/100)</f>
        <v>#REF!</v>
      </c>
      <c r="M38" s="9" t="e">
        <f>#REF!*(1+#REF!/100)</f>
        <v>#REF!</v>
      </c>
      <c r="N38" s="9" t="e">
        <f>#REF!*(1+#REF!/100)</f>
        <v>#REF!</v>
      </c>
      <c r="O38" s="9" t="e">
        <f>#REF!*(1+#REF!/100)</f>
        <v>#REF!</v>
      </c>
      <c r="P38" s="9" t="e">
        <f>#REF!*(1+#REF!/100)</f>
        <v>#REF!</v>
      </c>
      <c r="Q38" s="9" t="e">
        <f>#REF!*(1+#REF!/100)</f>
        <v>#REF!</v>
      </c>
      <c r="R38" s="9" t="e">
        <f>#REF!*(1+#REF!/100)</f>
        <v>#REF!</v>
      </c>
      <c r="S38" s="9" t="e">
        <f>#REF!*(1+#REF!/100)</f>
        <v>#REF!</v>
      </c>
      <c r="T38" s="9" t="e">
        <f>#REF!*(1+#REF!/100)</f>
        <v>#REF!</v>
      </c>
      <c r="U38" s="9" t="e">
        <f>#REF!*(1+#REF!/100)</f>
        <v>#REF!</v>
      </c>
      <c r="V38" s="9" t="e">
        <f>#REF!*(1+#REF!/100)</f>
        <v>#REF!</v>
      </c>
      <c r="W38" s="9" t="e">
        <f>#REF!*(1+#REF!/100)</f>
        <v>#REF!</v>
      </c>
      <c r="X38" s="9" t="e">
        <f>#REF!*(1+#REF!/100)</f>
        <v>#REF!</v>
      </c>
      <c r="Y38" s="9" t="e">
        <f>#REF!*(1+#REF!/100)</f>
        <v>#REF!</v>
      </c>
      <c r="Z38" s="9" t="e">
        <f>#REF!*(1+#REF!/100)</f>
        <v>#REF!</v>
      </c>
      <c r="AA38" s="9" t="e">
        <f>#REF!*(1+#REF!/100)</f>
        <v>#REF!</v>
      </c>
      <c r="AB38" s="9" t="e">
        <f>#REF!*(1+#REF!/100)</f>
        <v>#REF!</v>
      </c>
      <c r="AC38" s="9" t="e">
        <f>#REF!*(1+#REF!/100)</f>
        <v>#REF!</v>
      </c>
      <c r="AD38" s="9" t="e">
        <f>#REF!*(1+#REF!/100)</f>
        <v>#REF!</v>
      </c>
      <c r="AF38" t="e">
        <f>AD38=#REF!</f>
        <v>#REF!</v>
      </c>
      <c r="AG38" s="9" t="e">
        <f t="shared" si="0"/>
        <v>#REF!</v>
      </c>
    </row>
    <row r="39" spans="1:36" x14ac:dyDescent="0.25">
      <c r="A39" s="4" t="s">
        <v>186</v>
      </c>
      <c r="B39" s="9" t="e">
        <f>#REF!*(1+#REF!/100)</f>
        <v>#REF!</v>
      </c>
      <c r="C39" s="9" t="e">
        <f>#REF!*(1+#REF!/100)</f>
        <v>#REF!</v>
      </c>
      <c r="D39" s="9" t="e">
        <f>#REF!*(1+#REF!/100)</f>
        <v>#REF!</v>
      </c>
      <c r="E39" s="9" t="e">
        <f>#REF!*(1+#REF!/100)</f>
        <v>#REF!</v>
      </c>
      <c r="F39" s="9" t="e">
        <f>#REF!*(1+#REF!/100)</f>
        <v>#REF!</v>
      </c>
      <c r="G39" s="9" t="e">
        <f>#REF!*(1+#REF!/100)</f>
        <v>#REF!</v>
      </c>
      <c r="H39" s="9" t="e">
        <f>#REF!*(1+#REF!/100)</f>
        <v>#REF!</v>
      </c>
      <c r="I39" s="9" t="e">
        <f>#REF!*(1+#REF!/100)</f>
        <v>#REF!</v>
      </c>
      <c r="J39" s="9" t="e">
        <f>#REF!*(1+#REF!/100)</f>
        <v>#REF!</v>
      </c>
      <c r="K39" s="9" t="e">
        <f>#REF!*(1+#REF!/100)</f>
        <v>#REF!</v>
      </c>
      <c r="L39" s="9" t="e">
        <f>#REF!*(1+#REF!/100)</f>
        <v>#REF!</v>
      </c>
      <c r="M39" s="9" t="e">
        <f>#REF!*(1+#REF!/100)</f>
        <v>#REF!</v>
      </c>
      <c r="N39" s="9" t="e">
        <f>#REF!*(1+#REF!/100)</f>
        <v>#REF!</v>
      </c>
      <c r="O39" s="9" t="e">
        <f>#REF!*(1+#REF!/100)</f>
        <v>#REF!</v>
      </c>
      <c r="P39" s="9" t="e">
        <f>#REF!*(1+#REF!/100)</f>
        <v>#REF!</v>
      </c>
      <c r="Q39" s="9" t="e">
        <f>#REF!*(1+#REF!/100)</f>
        <v>#REF!</v>
      </c>
      <c r="R39" s="9" t="e">
        <f>#REF!*(1+#REF!/100)</f>
        <v>#REF!</v>
      </c>
      <c r="S39" s="9" t="e">
        <f>#REF!*(1+#REF!/100)</f>
        <v>#REF!</v>
      </c>
      <c r="T39" s="9" t="e">
        <f>#REF!*(1+#REF!/100)</f>
        <v>#REF!</v>
      </c>
      <c r="U39" s="9" t="e">
        <f>#REF!*(1+#REF!/100)</f>
        <v>#REF!</v>
      </c>
      <c r="V39" s="9" t="e">
        <f>#REF!*(1+#REF!/100)</f>
        <v>#REF!</v>
      </c>
      <c r="W39" s="9" t="e">
        <f>#REF!*(1+#REF!/100)</f>
        <v>#REF!</v>
      </c>
      <c r="X39" s="9" t="e">
        <f>#REF!*(1+#REF!/100)</f>
        <v>#REF!</v>
      </c>
      <c r="Y39" s="9" t="e">
        <f>#REF!*(1+#REF!/100)</f>
        <v>#REF!</v>
      </c>
      <c r="Z39" s="9" t="e">
        <f>#REF!*(1+#REF!/100)</f>
        <v>#REF!</v>
      </c>
      <c r="AA39" s="9" t="e">
        <f>#REF!*(1+#REF!/100)</f>
        <v>#REF!</v>
      </c>
      <c r="AB39" s="9" t="e">
        <f>#REF!*(1+#REF!/100)</f>
        <v>#REF!</v>
      </c>
      <c r="AC39" s="9" t="e">
        <f>#REF!*(1+#REF!/100)</f>
        <v>#REF!</v>
      </c>
      <c r="AD39" s="9" t="e">
        <f>#REF!*(1+#REF!/100)</f>
        <v>#REF!</v>
      </c>
      <c r="AF39" t="e">
        <f>AD39=#REF!</f>
        <v>#REF!</v>
      </c>
      <c r="AG39" s="9" t="e">
        <f t="shared" si="0"/>
        <v>#REF!</v>
      </c>
    </row>
    <row r="40" spans="1:36" x14ac:dyDescent="0.25">
      <c r="A40" s="4" t="s">
        <v>187</v>
      </c>
      <c r="B40" s="9" t="e">
        <f>#REF!*(1+#REF!/100)</f>
        <v>#REF!</v>
      </c>
      <c r="C40" s="9" t="e">
        <f>#REF!*(1+#REF!/100)</f>
        <v>#REF!</v>
      </c>
      <c r="D40" s="9" t="e">
        <f>#REF!*(1+#REF!/100)</f>
        <v>#REF!</v>
      </c>
      <c r="E40" s="9" t="e">
        <f>#REF!*(1+#REF!/100)</f>
        <v>#REF!</v>
      </c>
      <c r="F40" s="9" t="e">
        <f>#REF!*(1+#REF!/100)</f>
        <v>#REF!</v>
      </c>
      <c r="G40" s="9" t="e">
        <f>#REF!*(1+#REF!/100)</f>
        <v>#REF!</v>
      </c>
      <c r="H40" s="9" t="e">
        <f>#REF!*(1+#REF!/100)</f>
        <v>#REF!</v>
      </c>
      <c r="I40" s="9" t="e">
        <f>#REF!*(1+#REF!/100)</f>
        <v>#REF!</v>
      </c>
      <c r="J40" s="9" t="e">
        <f>#REF!*(1+#REF!/100)</f>
        <v>#REF!</v>
      </c>
      <c r="K40" s="9" t="e">
        <f>#REF!*(1+#REF!/100)</f>
        <v>#REF!</v>
      </c>
      <c r="L40" s="9" t="e">
        <f>#REF!*(1+#REF!/100)</f>
        <v>#REF!</v>
      </c>
      <c r="M40" s="9" t="e">
        <f>#REF!*(1+#REF!/100)</f>
        <v>#REF!</v>
      </c>
      <c r="N40" s="9" t="e">
        <f>#REF!*(1+#REF!/100)</f>
        <v>#REF!</v>
      </c>
      <c r="O40" s="9" t="e">
        <f>#REF!*(1+#REF!/100)</f>
        <v>#REF!</v>
      </c>
      <c r="P40" s="9" t="e">
        <f>#REF!*(1+#REF!/100)</f>
        <v>#REF!</v>
      </c>
      <c r="Q40" s="9" t="e">
        <f>#REF!*(1+#REF!/100)</f>
        <v>#REF!</v>
      </c>
      <c r="R40" s="9" t="e">
        <f>#REF!*(1+#REF!/100)</f>
        <v>#REF!</v>
      </c>
      <c r="S40" s="9" t="e">
        <f>#REF!*(1+#REF!/100)</f>
        <v>#REF!</v>
      </c>
      <c r="T40" s="9" t="e">
        <f>#REF!*(1+#REF!/100)</f>
        <v>#REF!</v>
      </c>
      <c r="U40" s="9" t="e">
        <f>#REF!*(1+#REF!/100)</f>
        <v>#REF!</v>
      </c>
      <c r="V40" s="9" t="e">
        <f>#REF!*(1+#REF!/100)</f>
        <v>#REF!</v>
      </c>
      <c r="W40" s="9" t="e">
        <f>#REF!*(1+#REF!/100)</f>
        <v>#REF!</v>
      </c>
      <c r="X40" s="9" t="e">
        <f>#REF!*(1+#REF!/100)</f>
        <v>#REF!</v>
      </c>
      <c r="Y40" s="9" t="e">
        <f>#REF!*(1+#REF!/100)</f>
        <v>#REF!</v>
      </c>
      <c r="Z40" s="9" t="e">
        <f>#REF!*(1+#REF!/100)</f>
        <v>#REF!</v>
      </c>
      <c r="AA40" s="9" t="e">
        <f>#REF!*(1+#REF!/100)</f>
        <v>#REF!</v>
      </c>
      <c r="AB40" s="9" t="e">
        <f>#REF!*(1+#REF!/100)</f>
        <v>#REF!</v>
      </c>
      <c r="AC40" s="9" t="e">
        <f>#REF!*(1+#REF!/100)</f>
        <v>#REF!</v>
      </c>
      <c r="AD40" s="9" t="e">
        <f>#REF!*(1+#REF!/100)</f>
        <v>#REF!</v>
      </c>
      <c r="AF40" t="e">
        <f>AD40=#REF!</f>
        <v>#REF!</v>
      </c>
      <c r="AG40" s="9" t="e">
        <f t="shared" si="0"/>
        <v>#REF!</v>
      </c>
    </row>
    <row r="41" spans="1:36" x14ac:dyDescent="0.25">
      <c r="A41" s="4" t="s">
        <v>188</v>
      </c>
      <c r="B41" s="9" t="e">
        <f>#REF!*(1+#REF!/100)</f>
        <v>#REF!</v>
      </c>
      <c r="C41" s="9" t="e">
        <f>#REF!*(1+#REF!/100)</f>
        <v>#REF!</v>
      </c>
      <c r="D41" s="9" t="e">
        <f>#REF!*(1+#REF!/100)</f>
        <v>#REF!</v>
      </c>
      <c r="E41" s="9" t="e">
        <f>#REF!*(1+#REF!/100)</f>
        <v>#REF!</v>
      </c>
      <c r="F41" s="9" t="e">
        <f>#REF!*(1+#REF!/100)</f>
        <v>#REF!</v>
      </c>
      <c r="G41" s="9" t="e">
        <f>#REF!*(1+#REF!/100)</f>
        <v>#REF!</v>
      </c>
      <c r="H41" s="9" t="e">
        <f>#REF!*(1+#REF!/100)</f>
        <v>#REF!</v>
      </c>
      <c r="I41" s="9" t="e">
        <f>#REF!*(1+#REF!/100)</f>
        <v>#REF!</v>
      </c>
      <c r="J41" s="9" t="e">
        <f>#REF!*(1+#REF!/100)</f>
        <v>#REF!</v>
      </c>
      <c r="K41" s="9" t="e">
        <f>#REF!*(1+#REF!/100)</f>
        <v>#REF!</v>
      </c>
      <c r="L41" s="9" t="e">
        <f>#REF!*(1+#REF!/100)</f>
        <v>#REF!</v>
      </c>
      <c r="M41" s="9" t="e">
        <f>#REF!*(1+#REF!/100)</f>
        <v>#REF!</v>
      </c>
      <c r="N41" s="9" t="e">
        <f>#REF!*(1+#REF!/100)</f>
        <v>#REF!</v>
      </c>
      <c r="O41" s="9" t="e">
        <f>#REF!*(1+#REF!/100)</f>
        <v>#REF!</v>
      </c>
      <c r="P41" s="9" t="e">
        <f>#REF!*(1+#REF!/100)</f>
        <v>#REF!</v>
      </c>
      <c r="Q41" s="9" t="e">
        <f>#REF!*(1+#REF!/100)</f>
        <v>#REF!</v>
      </c>
      <c r="R41" s="9" t="e">
        <f>#REF!*(1+#REF!/100)</f>
        <v>#REF!</v>
      </c>
      <c r="S41" s="9" t="e">
        <f>#REF!*(1+#REF!/100)</f>
        <v>#REF!</v>
      </c>
      <c r="T41" s="9" t="e">
        <f>#REF!*(1+#REF!/100)</f>
        <v>#REF!</v>
      </c>
      <c r="U41" s="9" t="e">
        <f>#REF!*(1+#REF!/100)</f>
        <v>#REF!</v>
      </c>
      <c r="V41" s="9" t="e">
        <f>#REF!*(1+#REF!/100)</f>
        <v>#REF!</v>
      </c>
      <c r="W41" s="9" t="e">
        <f>#REF!*(1+#REF!/100)</f>
        <v>#REF!</v>
      </c>
      <c r="X41" s="9" t="e">
        <f>#REF!*(1+#REF!/100)</f>
        <v>#REF!</v>
      </c>
      <c r="Y41" s="9" t="e">
        <f>#REF!*(1+#REF!/100)</f>
        <v>#REF!</v>
      </c>
      <c r="Z41" s="9" t="e">
        <f>#REF!*(1+#REF!/100)</f>
        <v>#REF!</v>
      </c>
      <c r="AA41" s="9" t="e">
        <f>#REF!*(1+#REF!/100)</f>
        <v>#REF!</v>
      </c>
      <c r="AB41" s="9" t="e">
        <f>#REF!*(1+#REF!/100)</f>
        <v>#REF!</v>
      </c>
      <c r="AC41" s="9" t="e">
        <f>#REF!*(1+#REF!/100)</f>
        <v>#REF!</v>
      </c>
      <c r="AD41" s="9" t="e">
        <f>#REF!*(1+#REF!/100)</f>
        <v>#REF!</v>
      </c>
      <c r="AF41" t="e">
        <f>AD41=#REF!</f>
        <v>#REF!</v>
      </c>
      <c r="AG41" s="9" t="e">
        <f t="shared" si="0"/>
        <v>#REF!</v>
      </c>
      <c r="AH41" s="9" t="e">
        <f>SUM(B41:E41)</f>
        <v>#REF!</v>
      </c>
      <c r="AI41" s="9" t="e">
        <f>SUM(F41:J41)</f>
        <v>#REF!</v>
      </c>
      <c r="AJ41" s="9" t="e">
        <f>SUM(K41:O41)</f>
        <v>#REF!</v>
      </c>
    </row>
    <row r="42" spans="1:36" x14ac:dyDescent="0.25">
      <c r="A42" s="4" t="s">
        <v>189</v>
      </c>
      <c r="B42" s="9" t="e">
        <f>#REF!*(1+#REF!/100)</f>
        <v>#REF!</v>
      </c>
      <c r="C42" s="9" t="e">
        <f>#REF!*(1+#REF!/100)</f>
        <v>#REF!</v>
      </c>
      <c r="D42" s="9" t="e">
        <f>#REF!*(1+#REF!/100)</f>
        <v>#REF!</v>
      </c>
      <c r="E42" s="9" t="e">
        <f>#REF!*(1+#REF!/100)</f>
        <v>#REF!</v>
      </c>
      <c r="F42" s="9" t="e">
        <f>#REF!*(1+#REF!/100)</f>
        <v>#REF!</v>
      </c>
      <c r="G42" s="9" t="e">
        <f>#REF!*(1+#REF!/100)</f>
        <v>#REF!</v>
      </c>
      <c r="H42" s="9" t="e">
        <f>#REF!*(1+#REF!/100)</f>
        <v>#REF!</v>
      </c>
      <c r="I42" s="9" t="e">
        <f>#REF!*(1+#REF!/100)</f>
        <v>#REF!</v>
      </c>
      <c r="J42" s="9" t="e">
        <f>#REF!*(1+#REF!/100)</f>
        <v>#REF!</v>
      </c>
      <c r="K42" s="9" t="e">
        <f>#REF!*(1+#REF!/100)</f>
        <v>#REF!</v>
      </c>
      <c r="L42" s="9" t="e">
        <f>#REF!*(1+#REF!/100)</f>
        <v>#REF!</v>
      </c>
      <c r="M42" s="9" t="e">
        <f>#REF!*(1+#REF!/100)</f>
        <v>#REF!</v>
      </c>
      <c r="N42" s="9" t="e">
        <f>#REF!*(1+#REF!/100)</f>
        <v>#REF!</v>
      </c>
      <c r="O42" s="9" t="e">
        <f>#REF!*(1+#REF!/100)</f>
        <v>#REF!</v>
      </c>
      <c r="P42" s="9" t="e">
        <f>#REF!*(1+#REF!/100)</f>
        <v>#REF!</v>
      </c>
      <c r="Q42" s="9" t="e">
        <f>#REF!*(1+#REF!/100)</f>
        <v>#REF!</v>
      </c>
      <c r="R42" s="9" t="e">
        <f>#REF!*(1+#REF!/100)</f>
        <v>#REF!</v>
      </c>
      <c r="S42" s="9" t="e">
        <f>#REF!*(1+#REF!/100)</f>
        <v>#REF!</v>
      </c>
      <c r="T42" s="9" t="e">
        <f>#REF!*(1+#REF!/100)</f>
        <v>#REF!</v>
      </c>
      <c r="U42" s="9" t="e">
        <f>#REF!*(1+#REF!/100)</f>
        <v>#REF!</v>
      </c>
      <c r="V42" s="9" t="e">
        <f>#REF!*(1+#REF!/100)</f>
        <v>#REF!</v>
      </c>
      <c r="W42" s="9" t="e">
        <f>#REF!*(1+#REF!/100)</f>
        <v>#REF!</v>
      </c>
      <c r="X42" s="9" t="e">
        <f>#REF!*(1+#REF!/100)</f>
        <v>#REF!</v>
      </c>
      <c r="Y42" s="9" t="e">
        <f>#REF!*(1+#REF!/100)</f>
        <v>#REF!</v>
      </c>
      <c r="Z42" s="9" t="e">
        <f>#REF!*(1+#REF!/100)</f>
        <v>#REF!</v>
      </c>
      <c r="AA42" s="9" t="e">
        <f>#REF!*(1+#REF!/100)</f>
        <v>#REF!</v>
      </c>
      <c r="AB42" s="9" t="e">
        <f>#REF!*(1+#REF!/100)</f>
        <v>#REF!</v>
      </c>
      <c r="AC42" s="9" t="e">
        <f>#REF!*(1+#REF!/100)</f>
        <v>#REF!</v>
      </c>
      <c r="AD42" s="9" t="e">
        <f>#REF!*(1+#REF!/100)</f>
        <v>#REF!</v>
      </c>
      <c r="AE42" s="15" t="e">
        <f>AD42/36.711-1</f>
        <v>#REF!</v>
      </c>
      <c r="AF42" t="e">
        <f>AD42=#REF!</f>
        <v>#REF!</v>
      </c>
      <c r="AG42" s="9" t="e">
        <f t="shared" si="0"/>
        <v>#REF!</v>
      </c>
    </row>
    <row r="43" spans="1:36" x14ac:dyDescent="0.25">
      <c r="A43" s="4" t="s">
        <v>191</v>
      </c>
      <c r="B43" s="9" t="e">
        <f>#REF!*(1+#REF!/100)</f>
        <v>#REF!</v>
      </c>
      <c r="C43" s="9" t="e">
        <f>#REF!*(1+#REF!/100)</f>
        <v>#REF!</v>
      </c>
      <c r="D43" s="9" t="e">
        <f>#REF!*(1+#REF!/100)</f>
        <v>#REF!</v>
      </c>
      <c r="E43" s="9" t="e">
        <f>#REF!*(1+#REF!/100)</f>
        <v>#REF!</v>
      </c>
      <c r="F43" s="9" t="e">
        <f>#REF!*(1+#REF!/100)</f>
        <v>#REF!</v>
      </c>
      <c r="G43" s="9" t="e">
        <f>#REF!*(1+#REF!/100)</f>
        <v>#REF!</v>
      </c>
      <c r="H43" s="9" t="e">
        <f>#REF!*(1+#REF!/100)</f>
        <v>#REF!</v>
      </c>
      <c r="I43" s="9" t="e">
        <f>#REF!*(1+#REF!/100)</f>
        <v>#REF!</v>
      </c>
      <c r="J43" s="9" t="e">
        <f>#REF!*(1+#REF!/100)</f>
        <v>#REF!</v>
      </c>
      <c r="K43" s="9" t="e">
        <f>#REF!*(1+#REF!/100)</f>
        <v>#REF!</v>
      </c>
      <c r="L43" s="9" t="e">
        <f>#REF!*(1+#REF!/100)</f>
        <v>#REF!</v>
      </c>
      <c r="M43" s="9" t="e">
        <f>#REF!*(1+#REF!/100)</f>
        <v>#REF!</v>
      </c>
      <c r="N43" s="9" t="e">
        <f>#REF!*(1+#REF!/100)</f>
        <v>#REF!</v>
      </c>
      <c r="O43" s="9" t="e">
        <f>#REF!*(1+#REF!/100)</f>
        <v>#REF!</v>
      </c>
      <c r="P43" s="9" t="e">
        <f>#REF!*(1+#REF!/100)</f>
        <v>#REF!</v>
      </c>
      <c r="Q43" s="9" t="e">
        <f>#REF!*(1+#REF!/100)</f>
        <v>#REF!</v>
      </c>
      <c r="R43" s="9" t="e">
        <f>#REF!*(1+#REF!/100)</f>
        <v>#REF!</v>
      </c>
      <c r="S43" s="9" t="e">
        <f>#REF!*(1+#REF!/100)</f>
        <v>#REF!</v>
      </c>
      <c r="T43" s="9" t="e">
        <f>#REF!*(1+#REF!/100)</f>
        <v>#REF!</v>
      </c>
      <c r="U43" s="9" t="e">
        <f>#REF!*(1+#REF!/100)</f>
        <v>#REF!</v>
      </c>
      <c r="V43" s="9" t="e">
        <f>#REF!*(1+#REF!/100)</f>
        <v>#REF!</v>
      </c>
      <c r="W43" s="9" t="e">
        <f>#REF!*(1+#REF!/100)</f>
        <v>#REF!</v>
      </c>
      <c r="X43" s="9" t="e">
        <f>#REF!*(1+#REF!/100)</f>
        <v>#REF!</v>
      </c>
      <c r="Y43" s="9" t="e">
        <f>#REF!*(1+#REF!/100)</f>
        <v>#REF!</v>
      </c>
      <c r="Z43" s="9" t="e">
        <f>#REF!*(1+#REF!/100)</f>
        <v>#REF!</v>
      </c>
      <c r="AA43" s="9" t="e">
        <f>#REF!*(1+#REF!/100)</f>
        <v>#REF!</v>
      </c>
      <c r="AB43" s="9" t="e">
        <f>#REF!*(1+#REF!/100)</f>
        <v>#REF!</v>
      </c>
      <c r="AC43" s="9" t="e">
        <f>#REF!*(1+#REF!/100)</f>
        <v>#REF!</v>
      </c>
      <c r="AD43" s="9" t="e">
        <f>#REF!*(1+#REF!/100)</f>
        <v>#REF!</v>
      </c>
      <c r="AF43" t="e">
        <f>AD43=#REF!</f>
        <v>#REF!</v>
      </c>
      <c r="AG43" s="9" t="e">
        <f t="shared" si="0"/>
        <v>#REF!</v>
      </c>
    </row>
    <row r="44" spans="1:36" x14ac:dyDescent="0.25">
      <c r="A44" s="4"/>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G44" s="9">
        <f t="shared" si="0"/>
        <v>0</v>
      </c>
    </row>
    <row r="45" spans="1:36" x14ac:dyDescent="0.25">
      <c r="B45" s="9"/>
      <c r="C45" s="9"/>
      <c r="AG45" s="9">
        <f t="shared" si="0"/>
        <v>0</v>
      </c>
    </row>
    <row r="46" spans="1:36" x14ac:dyDescent="0.25">
      <c r="A46" s="16" t="s">
        <v>270</v>
      </c>
      <c r="AG46" s="9">
        <f t="shared" si="0"/>
        <v>0</v>
      </c>
    </row>
    <row r="47" spans="1:36" x14ac:dyDescent="0.25">
      <c r="A47" s="4" t="s">
        <v>271</v>
      </c>
      <c r="B47" s="5" t="e">
        <f>#REF!-#REF!</f>
        <v>#REF!</v>
      </c>
      <c r="C47" s="5" t="e">
        <f>#REF!-#REF!</f>
        <v>#REF!</v>
      </c>
      <c r="D47" s="5" t="e">
        <f>#REF!-#REF!</f>
        <v>#REF!</v>
      </c>
      <c r="E47" s="5" t="e">
        <f>#REF!-#REF!</f>
        <v>#REF!</v>
      </c>
      <c r="F47" s="5" t="e">
        <f>#REF!-#REF!</f>
        <v>#REF!</v>
      </c>
      <c r="G47" s="5" t="e">
        <f>#REF!-#REF!</f>
        <v>#REF!</v>
      </c>
      <c r="H47" s="5" t="e">
        <f>#REF!-#REF!</f>
        <v>#REF!</v>
      </c>
      <c r="I47" s="5" t="e">
        <f>#REF!-#REF!</f>
        <v>#REF!</v>
      </c>
      <c r="J47" s="5" t="e">
        <f>#REF!-#REF!</f>
        <v>#REF!</v>
      </c>
      <c r="K47" s="5" t="e">
        <f>#REF!-#REF!</f>
        <v>#REF!</v>
      </c>
      <c r="L47" s="5" t="e">
        <f>#REF!-#REF!</f>
        <v>#REF!</v>
      </c>
      <c r="M47" s="5" t="e">
        <f>#REF!-#REF!</f>
        <v>#REF!</v>
      </c>
      <c r="N47" s="5" t="e">
        <f>#REF!-#REF!</f>
        <v>#REF!</v>
      </c>
      <c r="O47" s="5" t="e">
        <f>#REF!-#REF!</f>
        <v>#REF!</v>
      </c>
      <c r="P47" s="5" t="e">
        <f>#REF!-#REF!</f>
        <v>#REF!</v>
      </c>
      <c r="Q47" s="5" t="e">
        <f>#REF!-#REF!</f>
        <v>#REF!</v>
      </c>
      <c r="R47" s="5" t="e">
        <f>#REF!-#REF!</f>
        <v>#REF!</v>
      </c>
      <c r="S47" s="5" t="e">
        <f>#REF!-#REF!</f>
        <v>#REF!</v>
      </c>
      <c r="T47" s="5" t="e">
        <f>#REF!-#REF!</f>
        <v>#REF!</v>
      </c>
      <c r="U47" s="5" t="e">
        <f>#REF!-#REF!</f>
        <v>#REF!</v>
      </c>
      <c r="V47" s="5" t="e">
        <f>#REF!-#REF!</f>
        <v>#REF!</v>
      </c>
      <c r="W47" s="5" t="e">
        <f>#REF!-#REF!</f>
        <v>#REF!</v>
      </c>
      <c r="X47" s="5" t="e">
        <f>#REF!-#REF!</f>
        <v>#REF!</v>
      </c>
      <c r="Y47" s="5" t="e">
        <f>#REF!-#REF!</f>
        <v>#REF!</v>
      </c>
      <c r="Z47" s="5" t="e">
        <f>#REF!-#REF!</f>
        <v>#REF!</v>
      </c>
      <c r="AA47" s="5" t="e">
        <f>#REF!-#REF!</f>
        <v>#REF!</v>
      </c>
      <c r="AB47" s="5" t="e">
        <f>#REF!-#REF!</f>
        <v>#REF!</v>
      </c>
      <c r="AC47" s="5" t="e">
        <f>#REF!-#REF!</f>
        <v>#REF!</v>
      </c>
      <c r="AD47" s="5" t="e">
        <f>#REF!-#REF!</f>
        <v>#REF!</v>
      </c>
      <c r="AG47" s="9" t="e">
        <f t="shared" si="0"/>
        <v>#REF!</v>
      </c>
    </row>
    <row r="48" spans="1:36" x14ac:dyDescent="0.25">
      <c r="A48" s="4" t="s">
        <v>272</v>
      </c>
      <c r="B48" s="9" t="e">
        <f>B19-B17</f>
        <v>#REF!</v>
      </c>
      <c r="C48" s="9" t="e">
        <f t="shared" ref="C48:AD48" si="1">C19-C17</f>
        <v>#REF!</v>
      </c>
      <c r="D48" s="9" t="e">
        <f t="shared" si="1"/>
        <v>#REF!</v>
      </c>
      <c r="E48" s="9" t="e">
        <f t="shared" si="1"/>
        <v>#REF!</v>
      </c>
      <c r="F48" s="9" t="e">
        <f t="shared" si="1"/>
        <v>#REF!</v>
      </c>
      <c r="G48" s="9" t="e">
        <f t="shared" si="1"/>
        <v>#REF!</v>
      </c>
      <c r="H48" s="9" t="e">
        <f t="shared" si="1"/>
        <v>#REF!</v>
      </c>
      <c r="I48" s="9" t="e">
        <f t="shared" si="1"/>
        <v>#REF!</v>
      </c>
      <c r="J48" s="9" t="e">
        <f t="shared" si="1"/>
        <v>#REF!</v>
      </c>
      <c r="K48" s="9" t="e">
        <f t="shared" si="1"/>
        <v>#REF!</v>
      </c>
      <c r="L48" s="9" t="e">
        <f t="shared" si="1"/>
        <v>#REF!</v>
      </c>
      <c r="M48" s="9" t="e">
        <f t="shared" si="1"/>
        <v>#REF!</v>
      </c>
      <c r="N48" s="9" t="e">
        <f t="shared" si="1"/>
        <v>#REF!</v>
      </c>
      <c r="O48" s="9" t="e">
        <f t="shared" si="1"/>
        <v>#REF!</v>
      </c>
      <c r="P48" s="9" t="e">
        <f t="shared" si="1"/>
        <v>#REF!</v>
      </c>
      <c r="Q48" s="9" t="e">
        <f t="shared" si="1"/>
        <v>#REF!</v>
      </c>
      <c r="R48" s="9" t="e">
        <f t="shared" si="1"/>
        <v>#REF!</v>
      </c>
      <c r="S48" s="9" t="e">
        <f t="shared" si="1"/>
        <v>#REF!</v>
      </c>
      <c r="T48" s="9" t="e">
        <f t="shared" si="1"/>
        <v>#REF!</v>
      </c>
      <c r="U48" s="9" t="e">
        <f t="shared" si="1"/>
        <v>#REF!</v>
      </c>
      <c r="V48" s="9" t="e">
        <f t="shared" si="1"/>
        <v>#REF!</v>
      </c>
      <c r="W48" s="9" t="e">
        <f t="shared" si="1"/>
        <v>#REF!</v>
      </c>
      <c r="X48" s="9" t="e">
        <f t="shared" si="1"/>
        <v>#REF!</v>
      </c>
      <c r="Y48" s="9" t="e">
        <f t="shared" si="1"/>
        <v>#REF!</v>
      </c>
      <c r="Z48" s="9" t="e">
        <f t="shared" si="1"/>
        <v>#REF!</v>
      </c>
      <c r="AA48" s="9" t="e">
        <f t="shared" si="1"/>
        <v>#REF!</v>
      </c>
      <c r="AB48" s="9" t="e">
        <f t="shared" si="1"/>
        <v>#REF!</v>
      </c>
      <c r="AC48" s="9" t="e">
        <f t="shared" si="1"/>
        <v>#REF!</v>
      </c>
      <c r="AD48" s="9" t="e">
        <f t="shared" si="1"/>
        <v>#REF!</v>
      </c>
      <c r="AE48" s="15" t="e">
        <f>1-AD48/$AD$47</f>
        <v>#REF!</v>
      </c>
      <c r="AG48" s="9" t="e">
        <f t="shared" si="0"/>
        <v>#REF!</v>
      </c>
    </row>
    <row r="49" spans="1:33" x14ac:dyDescent="0.25">
      <c r="A49" s="4" t="s">
        <v>273</v>
      </c>
      <c r="B49" s="9" t="e">
        <f>B41-B39</f>
        <v>#REF!</v>
      </c>
      <c r="C49" s="9" t="e">
        <f t="shared" ref="C49:AD49" si="2">C41-C39</f>
        <v>#REF!</v>
      </c>
      <c r="D49" s="9" t="e">
        <f t="shared" si="2"/>
        <v>#REF!</v>
      </c>
      <c r="E49" s="9" t="e">
        <f t="shared" si="2"/>
        <v>#REF!</v>
      </c>
      <c r="F49" s="9" t="e">
        <f t="shared" si="2"/>
        <v>#REF!</v>
      </c>
      <c r="G49" s="9" t="e">
        <f t="shared" si="2"/>
        <v>#REF!</v>
      </c>
      <c r="H49" s="9" t="e">
        <f t="shared" si="2"/>
        <v>#REF!</v>
      </c>
      <c r="I49" s="9" t="e">
        <f t="shared" si="2"/>
        <v>#REF!</v>
      </c>
      <c r="J49" s="9" t="e">
        <f t="shared" si="2"/>
        <v>#REF!</v>
      </c>
      <c r="K49" s="9" t="e">
        <f t="shared" si="2"/>
        <v>#REF!</v>
      </c>
      <c r="L49" s="9" t="e">
        <f t="shared" si="2"/>
        <v>#REF!</v>
      </c>
      <c r="M49" s="9" t="e">
        <f t="shared" si="2"/>
        <v>#REF!</v>
      </c>
      <c r="N49" s="9" t="e">
        <f t="shared" si="2"/>
        <v>#REF!</v>
      </c>
      <c r="O49" s="9" t="e">
        <f t="shared" si="2"/>
        <v>#REF!</v>
      </c>
      <c r="P49" s="9" t="e">
        <f t="shared" si="2"/>
        <v>#REF!</v>
      </c>
      <c r="Q49" s="9" t="e">
        <f t="shared" si="2"/>
        <v>#REF!</v>
      </c>
      <c r="R49" s="9" t="e">
        <f t="shared" si="2"/>
        <v>#REF!</v>
      </c>
      <c r="S49" s="9" t="e">
        <f t="shared" si="2"/>
        <v>#REF!</v>
      </c>
      <c r="T49" s="9" t="e">
        <f t="shared" si="2"/>
        <v>#REF!</v>
      </c>
      <c r="U49" s="9" t="e">
        <f t="shared" si="2"/>
        <v>#REF!</v>
      </c>
      <c r="V49" s="9" t="e">
        <f t="shared" si="2"/>
        <v>#REF!</v>
      </c>
      <c r="W49" s="9" t="e">
        <f t="shared" si="2"/>
        <v>#REF!</v>
      </c>
      <c r="X49" s="9" t="e">
        <f t="shared" si="2"/>
        <v>#REF!</v>
      </c>
      <c r="Y49" s="9" t="e">
        <f t="shared" si="2"/>
        <v>#REF!</v>
      </c>
      <c r="Z49" s="9" t="e">
        <f t="shared" si="2"/>
        <v>#REF!</v>
      </c>
      <c r="AA49" s="9" t="e">
        <f t="shared" si="2"/>
        <v>#REF!</v>
      </c>
      <c r="AB49" s="9" t="e">
        <f t="shared" si="2"/>
        <v>#REF!</v>
      </c>
      <c r="AC49" s="9" t="e">
        <f t="shared" si="2"/>
        <v>#REF!</v>
      </c>
      <c r="AD49" s="9" t="e">
        <f t="shared" si="2"/>
        <v>#REF!</v>
      </c>
      <c r="AE49" s="15" t="e">
        <f>1-AD49/$AD$47</f>
        <v>#REF!</v>
      </c>
      <c r="AG49" s="9" t="e">
        <f t="shared" si="0"/>
        <v>#REF!</v>
      </c>
    </row>
    <row r="50" spans="1:33" x14ac:dyDescent="0.25">
      <c r="A50" s="4" t="s">
        <v>274</v>
      </c>
      <c r="B50" s="9" t="e">
        <f>#REF!</f>
        <v>#REF!</v>
      </c>
      <c r="C50" s="9" t="e">
        <f>#REF!</f>
        <v>#REF!</v>
      </c>
      <c r="D50" s="9" t="e">
        <f>#REF!</f>
        <v>#REF!</v>
      </c>
      <c r="E50" s="9" t="e">
        <f>#REF!</f>
        <v>#REF!</v>
      </c>
      <c r="F50" s="9" t="e">
        <f>#REF!</f>
        <v>#REF!</v>
      </c>
      <c r="G50" s="9" t="e">
        <f>#REF!</f>
        <v>#REF!</v>
      </c>
      <c r="H50" s="9" t="e">
        <f>#REF!</f>
        <v>#REF!</v>
      </c>
      <c r="I50" s="9" t="e">
        <f>#REF!</f>
        <v>#REF!</v>
      </c>
      <c r="J50" s="9" t="e">
        <f>#REF!</f>
        <v>#REF!</v>
      </c>
      <c r="K50" s="9" t="e">
        <f>#REF!</f>
        <v>#REF!</v>
      </c>
      <c r="L50" s="9" t="e">
        <f>#REF!</f>
        <v>#REF!</v>
      </c>
      <c r="M50" s="9" t="e">
        <f>#REF!</f>
        <v>#REF!</v>
      </c>
      <c r="N50" s="9" t="e">
        <f>#REF!</f>
        <v>#REF!</v>
      </c>
      <c r="O50" s="9" t="e">
        <f>#REF!</f>
        <v>#REF!</v>
      </c>
      <c r="P50" s="9" t="e">
        <f>#REF!</f>
        <v>#REF!</v>
      </c>
      <c r="Q50" s="9" t="e">
        <f>#REF!</f>
        <v>#REF!</v>
      </c>
      <c r="R50" s="9" t="e">
        <f>#REF!</f>
        <v>#REF!</v>
      </c>
      <c r="S50" s="9" t="e">
        <f>#REF!</f>
        <v>#REF!</v>
      </c>
      <c r="T50" s="9" t="e">
        <f>#REF!</f>
        <v>#REF!</v>
      </c>
      <c r="U50" s="9" t="e">
        <f>#REF!</f>
        <v>#REF!</v>
      </c>
      <c r="V50" s="9" t="e">
        <f>#REF!</f>
        <v>#REF!</v>
      </c>
      <c r="W50" s="9" t="e">
        <f>#REF!</f>
        <v>#REF!</v>
      </c>
      <c r="X50" s="9" t="e">
        <f>#REF!</f>
        <v>#REF!</v>
      </c>
      <c r="Y50" s="9" t="e">
        <f>#REF!</f>
        <v>#REF!</v>
      </c>
      <c r="Z50" s="9" t="e">
        <f>#REF!</f>
        <v>#REF!</v>
      </c>
      <c r="AA50" s="9" t="e">
        <f>#REF!</f>
        <v>#REF!</v>
      </c>
      <c r="AB50" s="9" t="e">
        <f>#REF!</f>
        <v>#REF!</v>
      </c>
      <c r="AC50" s="9" t="e">
        <f>#REF!</f>
        <v>#REF!</v>
      </c>
      <c r="AD50" s="9" t="e">
        <f>#REF!</f>
        <v>#REF!</v>
      </c>
      <c r="AG50" s="9" t="e">
        <f t="shared" si="0"/>
        <v>#REF!</v>
      </c>
    </row>
    <row r="51" spans="1:33" x14ac:dyDescent="0.25">
      <c r="A51" s="4" t="s">
        <v>275</v>
      </c>
      <c r="B51" s="9" t="e">
        <f>B19</f>
        <v>#REF!</v>
      </c>
      <c r="C51" s="9" t="e">
        <f t="shared" ref="C51:AD51" si="3">C19</f>
        <v>#REF!</v>
      </c>
      <c r="D51" s="9" t="e">
        <f t="shared" si="3"/>
        <v>#REF!</v>
      </c>
      <c r="E51" s="9" t="e">
        <f t="shared" si="3"/>
        <v>#REF!</v>
      </c>
      <c r="F51" s="9" t="e">
        <f t="shared" si="3"/>
        <v>#REF!</v>
      </c>
      <c r="G51" s="9" t="e">
        <f t="shared" si="3"/>
        <v>#REF!</v>
      </c>
      <c r="H51" s="9" t="e">
        <f t="shared" si="3"/>
        <v>#REF!</v>
      </c>
      <c r="I51" s="9" t="e">
        <f t="shared" si="3"/>
        <v>#REF!</v>
      </c>
      <c r="J51" s="9" t="e">
        <f t="shared" si="3"/>
        <v>#REF!</v>
      </c>
      <c r="K51" s="9" t="e">
        <f t="shared" si="3"/>
        <v>#REF!</v>
      </c>
      <c r="L51" s="9" t="e">
        <f t="shared" si="3"/>
        <v>#REF!</v>
      </c>
      <c r="M51" s="9" t="e">
        <f t="shared" si="3"/>
        <v>#REF!</v>
      </c>
      <c r="N51" s="9" t="e">
        <f t="shared" si="3"/>
        <v>#REF!</v>
      </c>
      <c r="O51" s="9" t="e">
        <f t="shared" si="3"/>
        <v>#REF!</v>
      </c>
      <c r="P51" s="9" t="e">
        <f t="shared" si="3"/>
        <v>#REF!</v>
      </c>
      <c r="Q51" s="9" t="e">
        <f t="shared" si="3"/>
        <v>#REF!</v>
      </c>
      <c r="R51" s="9" t="e">
        <f t="shared" si="3"/>
        <v>#REF!</v>
      </c>
      <c r="S51" s="9" t="e">
        <f t="shared" si="3"/>
        <v>#REF!</v>
      </c>
      <c r="T51" s="9" t="e">
        <f t="shared" si="3"/>
        <v>#REF!</v>
      </c>
      <c r="U51" s="9" t="e">
        <f t="shared" si="3"/>
        <v>#REF!</v>
      </c>
      <c r="V51" s="9" t="e">
        <f t="shared" si="3"/>
        <v>#REF!</v>
      </c>
      <c r="W51" s="9" t="e">
        <f t="shared" si="3"/>
        <v>#REF!</v>
      </c>
      <c r="X51" s="9" t="e">
        <f t="shared" si="3"/>
        <v>#REF!</v>
      </c>
      <c r="Y51" s="9" t="e">
        <f t="shared" si="3"/>
        <v>#REF!</v>
      </c>
      <c r="Z51" s="9" t="e">
        <f t="shared" si="3"/>
        <v>#REF!</v>
      </c>
      <c r="AA51" s="9" t="e">
        <f t="shared" si="3"/>
        <v>#REF!</v>
      </c>
      <c r="AB51" s="9" t="e">
        <f t="shared" si="3"/>
        <v>#REF!</v>
      </c>
      <c r="AC51" s="9" t="e">
        <f t="shared" si="3"/>
        <v>#REF!</v>
      </c>
      <c r="AD51" s="9" t="e">
        <f t="shared" si="3"/>
        <v>#REF!</v>
      </c>
      <c r="AE51" s="15" t="e">
        <f>1-AD51/$AD$50</f>
        <v>#REF!</v>
      </c>
      <c r="AG51" s="9" t="e">
        <f t="shared" si="0"/>
        <v>#REF!</v>
      </c>
    </row>
    <row r="52" spans="1:33" x14ac:dyDescent="0.25">
      <c r="A52" s="4" t="s">
        <v>276</v>
      </c>
      <c r="B52" s="9" t="e">
        <f>B41</f>
        <v>#REF!</v>
      </c>
      <c r="C52" s="9" t="e">
        <f t="shared" ref="C52:AD52" si="4">C41</f>
        <v>#REF!</v>
      </c>
      <c r="D52" s="9" t="e">
        <f t="shared" si="4"/>
        <v>#REF!</v>
      </c>
      <c r="E52" s="9" t="e">
        <f t="shared" si="4"/>
        <v>#REF!</v>
      </c>
      <c r="F52" s="9" t="e">
        <f t="shared" si="4"/>
        <v>#REF!</v>
      </c>
      <c r="G52" s="9" t="e">
        <f t="shared" si="4"/>
        <v>#REF!</v>
      </c>
      <c r="H52" s="9" t="e">
        <f t="shared" si="4"/>
        <v>#REF!</v>
      </c>
      <c r="I52" s="9" t="e">
        <f t="shared" si="4"/>
        <v>#REF!</v>
      </c>
      <c r="J52" s="9" t="e">
        <f t="shared" si="4"/>
        <v>#REF!</v>
      </c>
      <c r="K52" s="9" t="e">
        <f t="shared" si="4"/>
        <v>#REF!</v>
      </c>
      <c r="L52" s="9" t="e">
        <f t="shared" si="4"/>
        <v>#REF!</v>
      </c>
      <c r="M52" s="9" t="e">
        <f t="shared" si="4"/>
        <v>#REF!</v>
      </c>
      <c r="N52" s="9" t="e">
        <f t="shared" si="4"/>
        <v>#REF!</v>
      </c>
      <c r="O52" s="9" t="e">
        <f t="shared" si="4"/>
        <v>#REF!</v>
      </c>
      <c r="P52" s="9" t="e">
        <f t="shared" si="4"/>
        <v>#REF!</v>
      </c>
      <c r="Q52" s="9" t="e">
        <f t="shared" si="4"/>
        <v>#REF!</v>
      </c>
      <c r="R52" s="9" t="e">
        <f t="shared" si="4"/>
        <v>#REF!</v>
      </c>
      <c r="S52" s="9" t="e">
        <f t="shared" si="4"/>
        <v>#REF!</v>
      </c>
      <c r="T52" s="9" t="e">
        <f t="shared" si="4"/>
        <v>#REF!</v>
      </c>
      <c r="U52" s="9" t="e">
        <f t="shared" si="4"/>
        <v>#REF!</v>
      </c>
      <c r="V52" s="9" t="e">
        <f t="shared" si="4"/>
        <v>#REF!</v>
      </c>
      <c r="W52" s="9" t="e">
        <f t="shared" si="4"/>
        <v>#REF!</v>
      </c>
      <c r="X52" s="9" t="e">
        <f t="shared" si="4"/>
        <v>#REF!</v>
      </c>
      <c r="Y52" s="9" t="e">
        <f t="shared" si="4"/>
        <v>#REF!</v>
      </c>
      <c r="Z52" s="9" t="e">
        <f t="shared" si="4"/>
        <v>#REF!</v>
      </c>
      <c r="AA52" s="9" t="e">
        <f t="shared" si="4"/>
        <v>#REF!</v>
      </c>
      <c r="AB52" s="9" t="e">
        <f t="shared" si="4"/>
        <v>#REF!</v>
      </c>
      <c r="AC52" s="9" t="e">
        <f t="shared" si="4"/>
        <v>#REF!</v>
      </c>
      <c r="AD52" s="9" t="e">
        <f t="shared" si="4"/>
        <v>#REF!</v>
      </c>
      <c r="AE52" s="15" t="e">
        <f>1-AD52/$AD$50</f>
        <v>#REF!</v>
      </c>
      <c r="AG52" s="9" t="e">
        <f t="shared" si="0"/>
        <v>#REF!</v>
      </c>
    </row>
    <row r="53" spans="1:33" x14ac:dyDescent="0.25">
      <c r="A53" s="4" t="s">
        <v>277</v>
      </c>
      <c r="B53" s="9" t="e">
        <f>#REF!</f>
        <v>#REF!</v>
      </c>
      <c r="C53" s="9" t="e">
        <f>#REF!</f>
        <v>#REF!</v>
      </c>
      <c r="D53" s="9" t="e">
        <f>#REF!</f>
        <v>#REF!</v>
      </c>
      <c r="E53" s="9" t="e">
        <f>#REF!</f>
        <v>#REF!</v>
      </c>
      <c r="F53" s="9" t="e">
        <f>#REF!</f>
        <v>#REF!</v>
      </c>
      <c r="G53" s="9" t="e">
        <f>#REF!</f>
        <v>#REF!</v>
      </c>
      <c r="H53" s="9" t="e">
        <f>#REF!</f>
        <v>#REF!</v>
      </c>
      <c r="I53" s="9" t="e">
        <f>#REF!</f>
        <v>#REF!</v>
      </c>
      <c r="J53" s="9" t="e">
        <f>#REF!</f>
        <v>#REF!</v>
      </c>
      <c r="K53" s="9" t="e">
        <f>#REF!</f>
        <v>#REF!</v>
      </c>
      <c r="L53" s="9" t="e">
        <f>#REF!</f>
        <v>#REF!</v>
      </c>
      <c r="M53" s="9" t="e">
        <f>#REF!</f>
        <v>#REF!</v>
      </c>
      <c r="N53" s="9" t="e">
        <f>#REF!</f>
        <v>#REF!</v>
      </c>
      <c r="O53" s="9" t="e">
        <f>#REF!</f>
        <v>#REF!</v>
      </c>
      <c r="P53" s="9" t="e">
        <f>#REF!</f>
        <v>#REF!</v>
      </c>
      <c r="Q53" s="9" t="e">
        <f>#REF!</f>
        <v>#REF!</v>
      </c>
      <c r="R53" s="9" t="e">
        <f>#REF!</f>
        <v>#REF!</v>
      </c>
      <c r="S53" s="9" t="e">
        <f>#REF!</f>
        <v>#REF!</v>
      </c>
      <c r="T53" s="9" t="e">
        <f>#REF!</f>
        <v>#REF!</v>
      </c>
      <c r="U53" s="9" t="e">
        <f>#REF!</f>
        <v>#REF!</v>
      </c>
      <c r="V53" s="9" t="e">
        <f>#REF!</f>
        <v>#REF!</v>
      </c>
      <c r="W53" s="9" t="e">
        <f>#REF!</f>
        <v>#REF!</v>
      </c>
      <c r="X53" s="9" t="e">
        <f>#REF!</f>
        <v>#REF!</v>
      </c>
      <c r="Y53" s="9" t="e">
        <f>#REF!</f>
        <v>#REF!</v>
      </c>
      <c r="Z53" s="9" t="e">
        <f>#REF!</f>
        <v>#REF!</v>
      </c>
      <c r="AA53" s="9" t="e">
        <f>#REF!</f>
        <v>#REF!</v>
      </c>
      <c r="AB53" s="9" t="e">
        <f>#REF!</f>
        <v>#REF!</v>
      </c>
      <c r="AC53" s="9" t="e">
        <f>#REF!</f>
        <v>#REF!</v>
      </c>
      <c r="AD53" s="9" t="e">
        <f>#REF!</f>
        <v>#REF!</v>
      </c>
      <c r="AE53" s="15"/>
      <c r="AG53" s="9" t="e">
        <f t="shared" si="0"/>
        <v>#REF!</v>
      </c>
    </row>
    <row r="54" spans="1:33" x14ac:dyDescent="0.25">
      <c r="A54" s="4" t="s">
        <v>278</v>
      </c>
      <c r="B54" s="9" t="e">
        <f>B21</f>
        <v>#REF!</v>
      </c>
      <c r="C54" s="9" t="e">
        <f t="shared" ref="C54:AD54" si="5">C21</f>
        <v>#REF!</v>
      </c>
      <c r="D54" s="9" t="e">
        <f t="shared" si="5"/>
        <v>#REF!</v>
      </c>
      <c r="E54" s="9" t="e">
        <f t="shared" si="5"/>
        <v>#REF!</v>
      </c>
      <c r="F54" s="9" t="e">
        <f t="shared" si="5"/>
        <v>#REF!</v>
      </c>
      <c r="G54" s="9" t="e">
        <f t="shared" si="5"/>
        <v>#REF!</v>
      </c>
      <c r="H54" s="9" t="e">
        <f t="shared" si="5"/>
        <v>#REF!</v>
      </c>
      <c r="I54" s="9" t="e">
        <f t="shared" si="5"/>
        <v>#REF!</v>
      </c>
      <c r="J54" s="9" t="e">
        <f t="shared" si="5"/>
        <v>#REF!</v>
      </c>
      <c r="K54" s="9" t="e">
        <f t="shared" si="5"/>
        <v>#REF!</v>
      </c>
      <c r="L54" s="9" t="e">
        <f t="shared" si="5"/>
        <v>#REF!</v>
      </c>
      <c r="M54" s="9" t="e">
        <f t="shared" si="5"/>
        <v>#REF!</v>
      </c>
      <c r="N54" s="9" t="e">
        <f t="shared" si="5"/>
        <v>#REF!</v>
      </c>
      <c r="O54" s="9" t="e">
        <f t="shared" si="5"/>
        <v>#REF!</v>
      </c>
      <c r="P54" s="9" t="e">
        <f t="shared" si="5"/>
        <v>#REF!</v>
      </c>
      <c r="Q54" s="9" t="e">
        <f t="shared" si="5"/>
        <v>#REF!</v>
      </c>
      <c r="R54" s="9" t="e">
        <f t="shared" si="5"/>
        <v>#REF!</v>
      </c>
      <c r="S54" s="9" t="e">
        <f t="shared" si="5"/>
        <v>#REF!</v>
      </c>
      <c r="T54" s="9" t="e">
        <f t="shared" si="5"/>
        <v>#REF!</v>
      </c>
      <c r="U54" s="9" t="e">
        <f t="shared" si="5"/>
        <v>#REF!</v>
      </c>
      <c r="V54" s="9" t="e">
        <f t="shared" si="5"/>
        <v>#REF!</v>
      </c>
      <c r="W54" s="9" t="e">
        <f t="shared" si="5"/>
        <v>#REF!</v>
      </c>
      <c r="X54" s="9" t="e">
        <f t="shared" si="5"/>
        <v>#REF!</v>
      </c>
      <c r="Y54" s="9" t="e">
        <f t="shared" si="5"/>
        <v>#REF!</v>
      </c>
      <c r="Z54" s="9" t="e">
        <f t="shared" si="5"/>
        <v>#REF!</v>
      </c>
      <c r="AA54" s="9" t="e">
        <f t="shared" si="5"/>
        <v>#REF!</v>
      </c>
      <c r="AB54" s="9" t="e">
        <f t="shared" si="5"/>
        <v>#REF!</v>
      </c>
      <c r="AC54" s="9" t="e">
        <f t="shared" si="5"/>
        <v>#REF!</v>
      </c>
      <c r="AD54" s="9" t="e">
        <f t="shared" si="5"/>
        <v>#REF!</v>
      </c>
      <c r="AE54" s="15"/>
      <c r="AG54" s="9" t="e">
        <f t="shared" si="0"/>
        <v>#REF!</v>
      </c>
    </row>
    <row r="55" spans="1:33" x14ac:dyDescent="0.25">
      <c r="A55" s="4" t="s">
        <v>279</v>
      </c>
      <c r="B55" s="9" t="e">
        <f>B43</f>
        <v>#REF!</v>
      </c>
      <c r="C55" s="9" t="e">
        <f t="shared" ref="C55:AD55" si="6">C43</f>
        <v>#REF!</v>
      </c>
      <c r="D55" s="9" t="e">
        <f t="shared" si="6"/>
        <v>#REF!</v>
      </c>
      <c r="E55" s="9" t="e">
        <f t="shared" si="6"/>
        <v>#REF!</v>
      </c>
      <c r="F55" s="9" t="e">
        <f t="shared" si="6"/>
        <v>#REF!</v>
      </c>
      <c r="G55" s="9" t="e">
        <f t="shared" si="6"/>
        <v>#REF!</v>
      </c>
      <c r="H55" s="9" t="e">
        <f t="shared" si="6"/>
        <v>#REF!</v>
      </c>
      <c r="I55" s="9" t="e">
        <f t="shared" si="6"/>
        <v>#REF!</v>
      </c>
      <c r="J55" s="9" t="e">
        <f t="shared" si="6"/>
        <v>#REF!</v>
      </c>
      <c r="K55" s="9" t="e">
        <f t="shared" si="6"/>
        <v>#REF!</v>
      </c>
      <c r="L55" s="9" t="e">
        <f t="shared" si="6"/>
        <v>#REF!</v>
      </c>
      <c r="M55" s="9" t="e">
        <f t="shared" si="6"/>
        <v>#REF!</v>
      </c>
      <c r="N55" s="9" t="e">
        <f t="shared" si="6"/>
        <v>#REF!</v>
      </c>
      <c r="O55" s="9" t="e">
        <f t="shared" si="6"/>
        <v>#REF!</v>
      </c>
      <c r="P55" s="9" t="e">
        <f t="shared" si="6"/>
        <v>#REF!</v>
      </c>
      <c r="Q55" s="9" t="e">
        <f t="shared" si="6"/>
        <v>#REF!</v>
      </c>
      <c r="R55" s="9" t="e">
        <f t="shared" si="6"/>
        <v>#REF!</v>
      </c>
      <c r="S55" s="9" t="e">
        <f t="shared" si="6"/>
        <v>#REF!</v>
      </c>
      <c r="T55" s="9" t="e">
        <f t="shared" si="6"/>
        <v>#REF!</v>
      </c>
      <c r="U55" s="9" t="e">
        <f t="shared" si="6"/>
        <v>#REF!</v>
      </c>
      <c r="V55" s="9" t="e">
        <f t="shared" si="6"/>
        <v>#REF!</v>
      </c>
      <c r="W55" s="9" t="e">
        <f t="shared" si="6"/>
        <v>#REF!</v>
      </c>
      <c r="X55" s="9" t="e">
        <f t="shared" si="6"/>
        <v>#REF!</v>
      </c>
      <c r="Y55" s="9" t="e">
        <f t="shared" si="6"/>
        <v>#REF!</v>
      </c>
      <c r="Z55" s="9" t="e">
        <f t="shared" si="6"/>
        <v>#REF!</v>
      </c>
      <c r="AA55" s="9" t="e">
        <f t="shared" si="6"/>
        <v>#REF!</v>
      </c>
      <c r="AB55" s="9" t="e">
        <f t="shared" si="6"/>
        <v>#REF!</v>
      </c>
      <c r="AC55" s="9" t="e">
        <f t="shared" si="6"/>
        <v>#REF!</v>
      </c>
      <c r="AD55" s="9" t="e">
        <f t="shared" si="6"/>
        <v>#REF!</v>
      </c>
      <c r="AE55" s="15"/>
      <c r="AG55" s="9" t="e">
        <f>AD55-C55</f>
        <v>#REF!</v>
      </c>
    </row>
    <row r="56" spans="1:33" x14ac:dyDescent="0.25">
      <c r="A56" s="4"/>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15"/>
    </row>
    <row r="57" spans="1:33" x14ac:dyDescent="0.25">
      <c r="A57" s="4" t="s">
        <v>280</v>
      </c>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15"/>
    </row>
    <row r="58" spans="1:33" x14ac:dyDescent="0.25">
      <c r="A58" s="4" t="s">
        <v>271</v>
      </c>
      <c r="B58" s="9" t="e">
        <f>B53-#REF!</f>
        <v>#REF!</v>
      </c>
      <c r="C58" s="9" t="e">
        <f>C53-#REF!</f>
        <v>#REF!</v>
      </c>
      <c r="D58" s="9" t="e">
        <f>D53-#REF!</f>
        <v>#REF!</v>
      </c>
      <c r="E58" s="9" t="e">
        <f>E53-#REF!</f>
        <v>#REF!</v>
      </c>
      <c r="F58" s="9" t="e">
        <f>F53-#REF!</f>
        <v>#REF!</v>
      </c>
      <c r="G58" s="9" t="e">
        <f>G53-#REF!</f>
        <v>#REF!</v>
      </c>
      <c r="H58" s="9" t="e">
        <f>H53-#REF!</f>
        <v>#REF!</v>
      </c>
      <c r="I58" s="9" t="e">
        <f>I53-#REF!</f>
        <v>#REF!</v>
      </c>
      <c r="J58" s="9" t="e">
        <f>J53-#REF!</f>
        <v>#REF!</v>
      </c>
      <c r="K58" s="9" t="e">
        <f>K53-#REF!</f>
        <v>#REF!</v>
      </c>
      <c r="L58" s="9" t="e">
        <f>L53-#REF!</f>
        <v>#REF!</v>
      </c>
      <c r="M58" s="9" t="e">
        <f>M53-#REF!</f>
        <v>#REF!</v>
      </c>
      <c r="N58" s="9" t="e">
        <f>N53-#REF!</f>
        <v>#REF!</v>
      </c>
      <c r="O58" s="9" t="e">
        <f>O53-#REF!</f>
        <v>#REF!</v>
      </c>
      <c r="P58" s="9" t="e">
        <f>P53-#REF!</f>
        <v>#REF!</v>
      </c>
      <c r="Q58" s="9" t="e">
        <f>Q53-#REF!</f>
        <v>#REF!</v>
      </c>
      <c r="R58" s="9" t="e">
        <f>R53-#REF!</f>
        <v>#REF!</v>
      </c>
      <c r="S58" s="9" t="e">
        <f>S53-#REF!</f>
        <v>#REF!</v>
      </c>
      <c r="T58" s="9" t="e">
        <f>T53-#REF!</f>
        <v>#REF!</v>
      </c>
      <c r="U58" s="9" t="e">
        <f>U53-#REF!</f>
        <v>#REF!</v>
      </c>
      <c r="V58" s="9" t="e">
        <f>V53-#REF!</f>
        <v>#REF!</v>
      </c>
      <c r="W58" s="9" t="e">
        <f>W53-#REF!</f>
        <v>#REF!</v>
      </c>
      <c r="X58" s="9" t="e">
        <f>X53-#REF!</f>
        <v>#REF!</v>
      </c>
      <c r="Y58" s="9" t="e">
        <f>Y53-#REF!</f>
        <v>#REF!</v>
      </c>
      <c r="Z58" s="9" t="e">
        <f>Z53-#REF!</f>
        <v>#REF!</v>
      </c>
      <c r="AA58" s="9" t="e">
        <f>AA53-#REF!</f>
        <v>#REF!</v>
      </c>
      <c r="AB58" s="9" t="e">
        <f>AB53-#REF!</f>
        <v>#REF!</v>
      </c>
      <c r="AC58" s="9" t="e">
        <f>AC53-#REF!</f>
        <v>#REF!</v>
      </c>
      <c r="AD58" s="9" t="e">
        <f>AD53-#REF!</f>
        <v>#REF!</v>
      </c>
      <c r="AE58" s="15"/>
    </row>
    <row r="59" spans="1:33" x14ac:dyDescent="0.25">
      <c r="A59" t="s">
        <v>272</v>
      </c>
      <c r="B59" s="9" t="e">
        <f>B21-B17</f>
        <v>#REF!</v>
      </c>
      <c r="C59" s="9" t="e">
        <f t="shared" ref="C59:AD59" si="7">C21-C17</f>
        <v>#REF!</v>
      </c>
      <c r="D59" s="9" t="e">
        <f t="shared" si="7"/>
        <v>#REF!</v>
      </c>
      <c r="E59" s="9" t="e">
        <f t="shared" si="7"/>
        <v>#REF!</v>
      </c>
      <c r="F59" s="9" t="e">
        <f t="shared" si="7"/>
        <v>#REF!</v>
      </c>
      <c r="G59" s="9" t="e">
        <f t="shared" si="7"/>
        <v>#REF!</v>
      </c>
      <c r="H59" s="9" t="e">
        <f t="shared" si="7"/>
        <v>#REF!</v>
      </c>
      <c r="I59" s="9" t="e">
        <f t="shared" si="7"/>
        <v>#REF!</v>
      </c>
      <c r="J59" s="9" t="e">
        <f t="shared" si="7"/>
        <v>#REF!</v>
      </c>
      <c r="K59" s="9" t="e">
        <f t="shared" si="7"/>
        <v>#REF!</v>
      </c>
      <c r="L59" s="9" t="e">
        <f t="shared" si="7"/>
        <v>#REF!</v>
      </c>
      <c r="M59" s="9" t="e">
        <f t="shared" si="7"/>
        <v>#REF!</v>
      </c>
      <c r="N59" s="9" t="e">
        <f t="shared" si="7"/>
        <v>#REF!</v>
      </c>
      <c r="O59" s="9" t="e">
        <f t="shared" si="7"/>
        <v>#REF!</v>
      </c>
      <c r="P59" s="9" t="e">
        <f t="shared" si="7"/>
        <v>#REF!</v>
      </c>
      <c r="Q59" s="9" t="e">
        <f t="shared" si="7"/>
        <v>#REF!</v>
      </c>
      <c r="R59" s="9" t="e">
        <f t="shared" si="7"/>
        <v>#REF!</v>
      </c>
      <c r="S59" s="9" t="e">
        <f t="shared" si="7"/>
        <v>#REF!</v>
      </c>
      <c r="T59" s="9" t="e">
        <f t="shared" si="7"/>
        <v>#REF!</v>
      </c>
      <c r="U59" s="9" t="e">
        <f t="shared" si="7"/>
        <v>#REF!</v>
      </c>
      <c r="V59" s="9" t="e">
        <f t="shared" si="7"/>
        <v>#REF!</v>
      </c>
      <c r="W59" s="9" t="e">
        <f t="shared" si="7"/>
        <v>#REF!</v>
      </c>
      <c r="X59" s="9" t="e">
        <f t="shared" si="7"/>
        <v>#REF!</v>
      </c>
      <c r="Y59" s="9" t="e">
        <f t="shared" si="7"/>
        <v>#REF!</v>
      </c>
      <c r="Z59" s="9" t="e">
        <f t="shared" si="7"/>
        <v>#REF!</v>
      </c>
      <c r="AA59" s="9" t="e">
        <f t="shared" si="7"/>
        <v>#REF!</v>
      </c>
      <c r="AB59" s="9" t="e">
        <f t="shared" si="7"/>
        <v>#REF!</v>
      </c>
      <c r="AC59" s="9" t="e">
        <f t="shared" si="7"/>
        <v>#REF!</v>
      </c>
      <c r="AD59" s="9" t="e">
        <f t="shared" si="7"/>
        <v>#REF!</v>
      </c>
      <c r="AE59" s="15"/>
    </row>
    <row r="60" spans="1:33" x14ac:dyDescent="0.25">
      <c r="A60" s="4" t="s">
        <v>273</v>
      </c>
      <c r="B60" s="9" t="e">
        <f>B43-B39</f>
        <v>#REF!</v>
      </c>
      <c r="C60" s="9" t="e">
        <f t="shared" ref="C60:AD60" si="8">C43-C39</f>
        <v>#REF!</v>
      </c>
      <c r="D60" s="9" t="e">
        <f t="shared" si="8"/>
        <v>#REF!</v>
      </c>
      <c r="E60" s="9" t="e">
        <f t="shared" si="8"/>
        <v>#REF!</v>
      </c>
      <c r="F60" s="9" t="e">
        <f t="shared" si="8"/>
        <v>#REF!</v>
      </c>
      <c r="G60" s="9" t="e">
        <f t="shared" si="8"/>
        <v>#REF!</v>
      </c>
      <c r="H60" s="9" t="e">
        <f t="shared" si="8"/>
        <v>#REF!</v>
      </c>
      <c r="I60" s="9" t="e">
        <f t="shared" si="8"/>
        <v>#REF!</v>
      </c>
      <c r="J60" s="9" t="e">
        <f t="shared" si="8"/>
        <v>#REF!</v>
      </c>
      <c r="K60" s="9" t="e">
        <f t="shared" si="8"/>
        <v>#REF!</v>
      </c>
      <c r="L60" s="9" t="e">
        <f t="shared" si="8"/>
        <v>#REF!</v>
      </c>
      <c r="M60" s="9" t="e">
        <f t="shared" si="8"/>
        <v>#REF!</v>
      </c>
      <c r="N60" s="9" t="e">
        <f t="shared" si="8"/>
        <v>#REF!</v>
      </c>
      <c r="O60" s="9" t="e">
        <f t="shared" si="8"/>
        <v>#REF!</v>
      </c>
      <c r="P60" s="9" t="e">
        <f t="shared" si="8"/>
        <v>#REF!</v>
      </c>
      <c r="Q60" s="9" t="e">
        <f t="shared" si="8"/>
        <v>#REF!</v>
      </c>
      <c r="R60" s="9" t="e">
        <f t="shared" si="8"/>
        <v>#REF!</v>
      </c>
      <c r="S60" s="9" t="e">
        <f t="shared" si="8"/>
        <v>#REF!</v>
      </c>
      <c r="T60" s="9" t="e">
        <f t="shared" si="8"/>
        <v>#REF!</v>
      </c>
      <c r="U60" s="9" t="e">
        <f t="shared" si="8"/>
        <v>#REF!</v>
      </c>
      <c r="V60" s="9" t="e">
        <f t="shared" si="8"/>
        <v>#REF!</v>
      </c>
      <c r="W60" s="9" t="e">
        <f t="shared" si="8"/>
        <v>#REF!</v>
      </c>
      <c r="X60" s="9" t="e">
        <f t="shared" si="8"/>
        <v>#REF!</v>
      </c>
      <c r="Y60" s="9" t="e">
        <f t="shared" si="8"/>
        <v>#REF!</v>
      </c>
      <c r="Z60" s="9" t="e">
        <f t="shared" si="8"/>
        <v>#REF!</v>
      </c>
      <c r="AA60" s="9" t="e">
        <f t="shared" si="8"/>
        <v>#REF!</v>
      </c>
      <c r="AB60" s="9" t="e">
        <f t="shared" si="8"/>
        <v>#REF!</v>
      </c>
      <c r="AC60" s="9" t="e">
        <f t="shared" si="8"/>
        <v>#REF!</v>
      </c>
      <c r="AD60" s="9" t="e">
        <f t="shared" si="8"/>
        <v>#REF!</v>
      </c>
      <c r="AE60" s="15"/>
    </row>
    <row r="61" spans="1:33" x14ac:dyDescent="0.25">
      <c r="A61" s="4"/>
      <c r="B61" s="9"/>
      <c r="C61" s="9"/>
      <c r="D61" s="9"/>
      <c r="E61" s="9"/>
      <c r="F61" s="9"/>
      <c r="G61" s="9"/>
      <c r="H61" s="9"/>
      <c r="I61" s="9"/>
      <c r="J61" s="9" t="e">
        <f>J59-J58</f>
        <v>#REF!</v>
      </c>
      <c r="K61" s="9"/>
      <c r="L61" s="9"/>
      <c r="M61" s="9"/>
      <c r="N61" s="9"/>
      <c r="O61" s="9"/>
      <c r="P61" s="9"/>
      <c r="Q61" s="9"/>
      <c r="R61" s="9"/>
      <c r="S61" s="9"/>
      <c r="T61" s="9" t="e">
        <f>T59-T58</f>
        <v>#REF!</v>
      </c>
      <c r="U61" s="9"/>
      <c r="V61" s="9"/>
      <c r="W61" s="9"/>
      <c r="X61" s="9"/>
      <c r="Y61" s="9"/>
      <c r="Z61" s="9"/>
      <c r="AA61" s="9"/>
      <c r="AB61" s="9"/>
      <c r="AC61" s="9"/>
      <c r="AD61" s="9" t="e">
        <f>AD59-AD58</f>
        <v>#REF!</v>
      </c>
      <c r="AE61" s="15"/>
    </row>
    <row r="62" spans="1:33" x14ac:dyDescent="0.25">
      <c r="A62" s="4" t="s">
        <v>281</v>
      </c>
      <c r="B62" s="9"/>
      <c r="C62" s="9"/>
      <c r="D62" s="9"/>
      <c r="E62" s="9"/>
      <c r="F62" s="9"/>
      <c r="G62" s="9"/>
      <c r="H62" s="9"/>
      <c r="I62" s="9"/>
      <c r="J62" s="9"/>
      <c r="K62" s="9"/>
      <c r="L62" s="9"/>
      <c r="M62" s="9"/>
      <c r="N62" s="9"/>
      <c r="O62" s="9"/>
      <c r="P62" s="9"/>
      <c r="Q62" s="9"/>
      <c r="R62" s="9"/>
      <c r="S62" s="9"/>
      <c r="T62" s="9" t="e">
        <f>T48-T47</f>
        <v>#REF!</v>
      </c>
      <c r="U62" s="9"/>
      <c r="V62" s="9"/>
      <c r="W62" s="9"/>
      <c r="X62" s="9"/>
      <c r="Y62" s="9"/>
      <c r="Z62" s="9"/>
      <c r="AA62" s="9"/>
      <c r="AB62" s="9"/>
      <c r="AC62" s="9"/>
      <c r="AD62" s="9" t="e">
        <f>AD48-AD47</f>
        <v>#REF!</v>
      </c>
      <c r="AE62" s="15"/>
    </row>
    <row r="63" spans="1:33" x14ac:dyDescent="0.25">
      <c r="A63" s="4" t="s">
        <v>282</v>
      </c>
      <c r="B63" s="9"/>
      <c r="C63" s="9"/>
      <c r="D63" s="9"/>
      <c r="E63" s="9">
        <f>SUM(B56:E56)</f>
        <v>0</v>
      </c>
      <c r="F63" s="9"/>
      <c r="G63" s="9"/>
      <c r="H63" s="9"/>
      <c r="I63" s="9"/>
      <c r="J63" s="9">
        <f>SUM(F56:J56)</f>
        <v>0</v>
      </c>
      <c r="K63" s="9"/>
      <c r="L63" s="9"/>
      <c r="M63" s="9"/>
      <c r="N63" s="9"/>
      <c r="O63" s="9">
        <f>SUM(K56:O56)</f>
        <v>0</v>
      </c>
      <c r="P63" s="9"/>
      <c r="Q63" s="9"/>
      <c r="R63" s="9"/>
      <c r="S63" s="9"/>
      <c r="T63" s="9"/>
      <c r="U63" s="9"/>
      <c r="V63" s="9"/>
      <c r="W63" s="9"/>
      <c r="X63" s="9"/>
      <c r="Y63" s="9"/>
      <c r="Z63" s="9"/>
      <c r="AA63" s="9"/>
      <c r="AB63" s="9"/>
      <c r="AC63" s="9"/>
      <c r="AD63" s="9"/>
      <c r="AE63" s="15"/>
    </row>
    <row r="64" spans="1:33" x14ac:dyDescent="0.25">
      <c r="A64" s="4" t="s">
        <v>0</v>
      </c>
      <c r="B64" s="9"/>
      <c r="C64" s="9"/>
      <c r="D64" s="9"/>
      <c r="E64" s="9" t="e">
        <f t="shared" ref="E64:E65" si="9">SUM(B59:E59)</f>
        <v>#REF!</v>
      </c>
      <c r="F64" s="9"/>
      <c r="G64" s="9"/>
      <c r="H64" s="9"/>
      <c r="I64" s="9"/>
      <c r="J64" s="9" t="e">
        <f t="shared" ref="J64:J65" si="10">SUM(F59:J59)</f>
        <v>#REF!</v>
      </c>
      <c r="K64" s="9"/>
      <c r="L64" s="9"/>
      <c r="M64" s="9"/>
      <c r="N64" s="9"/>
      <c r="O64" s="9" t="e">
        <f t="shared" ref="O64:O65" si="11">SUM(K59:O59)</f>
        <v>#REF!</v>
      </c>
      <c r="P64" s="9"/>
      <c r="Q64" s="9"/>
      <c r="R64" s="9"/>
      <c r="S64" s="9"/>
      <c r="T64" s="9"/>
      <c r="U64" s="9"/>
      <c r="V64" s="9"/>
      <c r="W64" s="9"/>
      <c r="X64" s="9"/>
      <c r="Y64" s="9"/>
      <c r="Z64" s="9"/>
      <c r="AA64" s="9"/>
      <c r="AB64" s="9"/>
      <c r="AC64" s="9"/>
      <c r="AD64" s="9"/>
      <c r="AE64" s="15"/>
    </row>
    <row r="65" spans="1:30" x14ac:dyDescent="0.25">
      <c r="A65" s="4" t="s">
        <v>1</v>
      </c>
      <c r="E65" s="9" t="e">
        <f t="shared" si="9"/>
        <v>#REF!</v>
      </c>
      <c r="J65" s="9" t="e">
        <f t="shared" si="10"/>
        <v>#REF!</v>
      </c>
      <c r="O65" s="9" t="e">
        <f t="shared" si="11"/>
        <v>#REF!</v>
      </c>
    </row>
    <row r="66" spans="1:30" x14ac:dyDescent="0.25">
      <c r="A66" s="4"/>
      <c r="E66" s="9"/>
      <c r="J66" s="9"/>
      <c r="O66" s="9"/>
    </row>
    <row r="67" spans="1:30" x14ac:dyDescent="0.25">
      <c r="A67" s="4" t="s">
        <v>283</v>
      </c>
      <c r="E67" s="9"/>
      <c r="J67" s="9"/>
      <c r="O67" s="9"/>
    </row>
    <row r="68" spans="1:30" x14ac:dyDescent="0.25">
      <c r="A68" s="4" t="s">
        <v>284</v>
      </c>
      <c r="B68" s="9" t="e">
        <f>B58</f>
        <v>#REF!</v>
      </c>
      <c r="C68" s="9" t="e">
        <f t="shared" ref="C68:T68" si="12">C58</f>
        <v>#REF!</v>
      </c>
      <c r="D68" s="9" t="e">
        <f t="shared" si="12"/>
        <v>#REF!</v>
      </c>
      <c r="E68" s="9" t="e">
        <f t="shared" si="12"/>
        <v>#REF!</v>
      </c>
      <c r="F68" s="9" t="e">
        <f t="shared" si="12"/>
        <v>#REF!</v>
      </c>
      <c r="G68" s="9" t="e">
        <f t="shared" si="12"/>
        <v>#REF!</v>
      </c>
      <c r="H68" s="9" t="e">
        <f t="shared" si="12"/>
        <v>#REF!</v>
      </c>
      <c r="I68" s="9" t="e">
        <f t="shared" si="12"/>
        <v>#REF!</v>
      </c>
      <c r="J68" s="9" t="e">
        <f t="shared" si="12"/>
        <v>#REF!</v>
      </c>
      <c r="K68" s="9" t="e">
        <f t="shared" si="12"/>
        <v>#REF!</v>
      </c>
      <c r="L68" s="9" t="e">
        <f t="shared" si="12"/>
        <v>#REF!</v>
      </c>
      <c r="M68" s="9" t="e">
        <f t="shared" si="12"/>
        <v>#REF!</v>
      </c>
      <c r="N68" s="9" t="e">
        <f t="shared" si="12"/>
        <v>#REF!</v>
      </c>
      <c r="O68" s="9" t="e">
        <f t="shared" si="12"/>
        <v>#REF!</v>
      </c>
      <c r="P68" s="9" t="e">
        <f t="shared" si="12"/>
        <v>#REF!</v>
      </c>
      <c r="Q68" s="9" t="e">
        <f t="shared" si="12"/>
        <v>#REF!</v>
      </c>
      <c r="R68" s="9" t="e">
        <f t="shared" si="12"/>
        <v>#REF!</v>
      </c>
      <c r="S68" s="9" t="e">
        <f t="shared" si="12"/>
        <v>#REF!</v>
      </c>
      <c r="T68" s="9" t="e">
        <f t="shared" si="12"/>
        <v>#REF!</v>
      </c>
      <c r="U68" s="9" t="e">
        <f>($AD$68-$T$68)/10+T68</f>
        <v>#REF!</v>
      </c>
      <c r="V68" s="9" t="e">
        <f t="shared" ref="V68:AC68" si="13">($AD$68-$T$68)/10+U68</f>
        <v>#REF!</v>
      </c>
      <c r="W68" s="9" t="e">
        <f t="shared" si="13"/>
        <v>#REF!</v>
      </c>
      <c r="X68" s="9" t="e">
        <f t="shared" si="13"/>
        <v>#REF!</v>
      </c>
      <c r="Y68" s="9" t="e">
        <f t="shared" si="13"/>
        <v>#REF!</v>
      </c>
      <c r="Z68" s="9" t="e">
        <f t="shared" si="13"/>
        <v>#REF!</v>
      </c>
      <c r="AA68" s="9" t="e">
        <f t="shared" si="13"/>
        <v>#REF!</v>
      </c>
      <c r="AB68" s="9" t="e">
        <f t="shared" si="13"/>
        <v>#REF!</v>
      </c>
      <c r="AC68" s="9" t="e">
        <f t="shared" si="13"/>
        <v>#REF!</v>
      </c>
      <c r="AD68" s="9" t="e">
        <f>AD60</f>
        <v>#REF!</v>
      </c>
    </row>
    <row r="69" spans="1:30" x14ac:dyDescent="0.25">
      <c r="A69" s="4" t="s">
        <v>285</v>
      </c>
      <c r="B69" s="9" t="e">
        <f>B68+#REF!</f>
        <v>#REF!</v>
      </c>
      <c r="C69" s="9" t="e">
        <f>C68+#REF!</f>
        <v>#REF!</v>
      </c>
      <c r="D69" s="9" t="e">
        <f>D68+#REF!</f>
        <v>#REF!</v>
      </c>
      <c r="E69" s="9" t="e">
        <f>E68+#REF!</f>
        <v>#REF!</v>
      </c>
      <c r="F69" s="9" t="e">
        <f>F68+#REF!</f>
        <v>#REF!</v>
      </c>
      <c r="G69" s="9" t="e">
        <f>G68+#REF!</f>
        <v>#REF!</v>
      </c>
      <c r="H69" s="9" t="e">
        <f>H68+#REF!</f>
        <v>#REF!</v>
      </c>
      <c r="I69" s="9" t="e">
        <f>I68+#REF!</f>
        <v>#REF!</v>
      </c>
      <c r="J69" s="9" t="e">
        <f>J68+#REF!</f>
        <v>#REF!</v>
      </c>
      <c r="K69" s="9" t="e">
        <f>K68+#REF!</f>
        <v>#REF!</v>
      </c>
      <c r="L69" s="9" t="e">
        <f>L68+#REF!</f>
        <v>#REF!</v>
      </c>
      <c r="M69" s="9" t="e">
        <f>M68+#REF!</f>
        <v>#REF!</v>
      </c>
      <c r="N69" s="9" t="e">
        <f>N68+#REF!</f>
        <v>#REF!</v>
      </c>
      <c r="O69" s="9" t="e">
        <f>O68+#REF!</f>
        <v>#REF!</v>
      </c>
      <c r="P69" s="9" t="e">
        <f>P68+#REF!</f>
        <v>#REF!</v>
      </c>
      <c r="Q69" s="9" t="e">
        <f>Q68+#REF!</f>
        <v>#REF!</v>
      </c>
      <c r="R69" s="9" t="e">
        <f>R68+#REF!</f>
        <v>#REF!</v>
      </c>
      <c r="S69" s="9" t="e">
        <f>S68+#REF!</f>
        <v>#REF!</v>
      </c>
      <c r="T69" s="9" t="e">
        <f>T68+#REF!</f>
        <v>#REF!</v>
      </c>
      <c r="U69" s="9" t="e">
        <f>U68+#REF!</f>
        <v>#REF!</v>
      </c>
      <c r="V69" s="9" t="e">
        <f>V68+#REF!</f>
        <v>#REF!</v>
      </c>
      <c r="W69" s="9" t="e">
        <f>W68+#REF!</f>
        <v>#REF!</v>
      </c>
      <c r="X69" s="9" t="e">
        <f>X68+#REF!</f>
        <v>#REF!</v>
      </c>
      <c r="Y69" s="9" t="e">
        <f>Y68+#REF!</f>
        <v>#REF!</v>
      </c>
      <c r="Z69" s="9" t="e">
        <f>Z68+#REF!</f>
        <v>#REF!</v>
      </c>
      <c r="AA69" s="9" t="e">
        <f>AA68+#REF!</f>
        <v>#REF!</v>
      </c>
      <c r="AB69" s="9" t="e">
        <f>AB68+#REF!</f>
        <v>#REF!</v>
      </c>
      <c r="AC69" s="9" t="e">
        <f>AC68+#REF!</f>
        <v>#REF!</v>
      </c>
      <c r="AD69" s="9" t="e">
        <f>AD68+#REF!</f>
        <v>#REF!</v>
      </c>
    </row>
    <row r="71" spans="1:30" x14ac:dyDescent="0.25">
      <c r="A71" s="16" t="s">
        <v>286</v>
      </c>
    </row>
    <row r="72" spans="1:30" x14ac:dyDescent="0.25">
      <c r="A72" t="s">
        <v>173</v>
      </c>
      <c r="B72" s="9" t="e">
        <f>B25-B3</f>
        <v>#REF!</v>
      </c>
      <c r="C72" s="9" t="e">
        <f>C25-C3</f>
        <v>#REF!</v>
      </c>
      <c r="D72" s="9" t="e">
        <f t="shared" ref="D72:AC72" si="14">D25-D3</f>
        <v>#REF!</v>
      </c>
      <c r="E72" s="9" t="e">
        <f t="shared" si="14"/>
        <v>#REF!</v>
      </c>
      <c r="F72" s="9" t="e">
        <f t="shared" si="14"/>
        <v>#REF!</v>
      </c>
      <c r="G72" s="9" t="e">
        <f t="shared" si="14"/>
        <v>#REF!</v>
      </c>
      <c r="H72" s="9" t="e">
        <f t="shared" si="14"/>
        <v>#REF!</v>
      </c>
      <c r="I72" s="9" t="e">
        <f t="shared" si="14"/>
        <v>#REF!</v>
      </c>
      <c r="J72" s="9" t="e">
        <f t="shared" si="14"/>
        <v>#REF!</v>
      </c>
      <c r="K72" s="9" t="e">
        <f t="shared" si="14"/>
        <v>#REF!</v>
      </c>
      <c r="L72" s="9" t="e">
        <f t="shared" si="14"/>
        <v>#REF!</v>
      </c>
      <c r="M72" s="9" t="e">
        <f t="shared" si="14"/>
        <v>#REF!</v>
      </c>
      <c r="N72" s="9" t="e">
        <f t="shared" si="14"/>
        <v>#REF!</v>
      </c>
      <c r="O72" s="9" t="e">
        <f t="shared" si="14"/>
        <v>#REF!</v>
      </c>
      <c r="P72" s="9" t="e">
        <f t="shared" si="14"/>
        <v>#REF!</v>
      </c>
      <c r="Q72" s="9" t="e">
        <f t="shared" si="14"/>
        <v>#REF!</v>
      </c>
      <c r="R72" s="9" t="e">
        <f t="shared" si="14"/>
        <v>#REF!</v>
      </c>
      <c r="S72" s="9" t="e">
        <f t="shared" si="14"/>
        <v>#REF!</v>
      </c>
      <c r="T72" s="9" t="e">
        <f t="shared" si="14"/>
        <v>#REF!</v>
      </c>
      <c r="U72" s="9" t="e">
        <f t="shared" si="14"/>
        <v>#REF!</v>
      </c>
      <c r="V72" s="9" t="e">
        <f t="shared" si="14"/>
        <v>#REF!</v>
      </c>
      <c r="W72" s="9" t="e">
        <f t="shared" si="14"/>
        <v>#REF!</v>
      </c>
      <c r="X72" s="9" t="e">
        <f t="shared" si="14"/>
        <v>#REF!</v>
      </c>
      <c r="Y72" s="9" t="e">
        <f t="shared" si="14"/>
        <v>#REF!</v>
      </c>
      <c r="Z72" s="9" t="e">
        <f t="shared" si="14"/>
        <v>#REF!</v>
      </c>
      <c r="AA72" s="9" t="e">
        <f t="shared" si="14"/>
        <v>#REF!</v>
      </c>
      <c r="AB72" s="9" t="e">
        <f t="shared" si="14"/>
        <v>#REF!</v>
      </c>
      <c r="AC72" s="9" t="e">
        <f t="shared" si="14"/>
        <v>#REF!</v>
      </c>
      <c r="AD72" s="9" t="e">
        <f>AD25-AD3</f>
        <v>#REF!</v>
      </c>
    </row>
    <row r="73" spans="1:30" x14ac:dyDescent="0.25">
      <c r="A73" s="4" t="str">
        <f>A10</f>
        <v>(8)  Industrial processes</v>
      </c>
      <c r="B73" s="9" t="e">
        <f t="shared" ref="B73:AD73" si="15">B32-B10</f>
        <v>#REF!</v>
      </c>
      <c r="C73" s="9" t="e">
        <f t="shared" si="15"/>
        <v>#REF!</v>
      </c>
      <c r="D73" s="9" t="e">
        <f t="shared" si="15"/>
        <v>#REF!</v>
      </c>
      <c r="E73" s="9" t="e">
        <f t="shared" si="15"/>
        <v>#REF!</v>
      </c>
      <c r="F73" s="9" t="e">
        <f t="shared" si="15"/>
        <v>#REF!</v>
      </c>
      <c r="G73" s="9" t="e">
        <f t="shared" si="15"/>
        <v>#REF!</v>
      </c>
      <c r="H73" s="9" t="e">
        <f t="shared" si="15"/>
        <v>#REF!</v>
      </c>
      <c r="I73" s="9" t="e">
        <f t="shared" si="15"/>
        <v>#REF!</v>
      </c>
      <c r="J73" s="9" t="e">
        <f t="shared" si="15"/>
        <v>#REF!</v>
      </c>
      <c r="K73" s="9" t="e">
        <f t="shared" si="15"/>
        <v>#REF!</v>
      </c>
      <c r="L73" s="9" t="e">
        <f t="shared" si="15"/>
        <v>#REF!</v>
      </c>
      <c r="M73" s="9" t="e">
        <f t="shared" si="15"/>
        <v>#REF!</v>
      </c>
      <c r="N73" s="9" t="e">
        <f t="shared" si="15"/>
        <v>#REF!</v>
      </c>
      <c r="O73" s="9" t="e">
        <f t="shared" si="15"/>
        <v>#REF!</v>
      </c>
      <c r="P73" s="9" t="e">
        <f t="shared" si="15"/>
        <v>#REF!</v>
      </c>
      <c r="Q73" s="9" t="e">
        <f t="shared" si="15"/>
        <v>#REF!</v>
      </c>
      <c r="R73" s="9" t="e">
        <f t="shared" si="15"/>
        <v>#REF!</v>
      </c>
      <c r="S73" s="9" t="e">
        <f t="shared" si="15"/>
        <v>#REF!</v>
      </c>
      <c r="T73" s="9" t="e">
        <f t="shared" si="15"/>
        <v>#REF!</v>
      </c>
      <c r="U73" s="9" t="e">
        <f t="shared" si="15"/>
        <v>#REF!</v>
      </c>
      <c r="V73" s="9" t="e">
        <f t="shared" si="15"/>
        <v>#REF!</v>
      </c>
      <c r="W73" s="9" t="e">
        <f t="shared" si="15"/>
        <v>#REF!</v>
      </c>
      <c r="X73" s="9" t="e">
        <f t="shared" si="15"/>
        <v>#REF!</v>
      </c>
      <c r="Y73" s="9" t="e">
        <f t="shared" si="15"/>
        <v>#REF!</v>
      </c>
      <c r="Z73" s="9" t="e">
        <f t="shared" si="15"/>
        <v>#REF!</v>
      </c>
      <c r="AA73" s="9" t="e">
        <f t="shared" si="15"/>
        <v>#REF!</v>
      </c>
      <c r="AB73" s="9" t="e">
        <f t="shared" si="15"/>
        <v>#REF!</v>
      </c>
      <c r="AC73" s="9" t="e">
        <f t="shared" si="15"/>
        <v>#REF!</v>
      </c>
      <c r="AD73" s="9" t="e">
        <f t="shared" si="15"/>
        <v>#REF!</v>
      </c>
    </row>
    <row r="74" spans="1:30" x14ac:dyDescent="0.25">
      <c r="A74" s="4" t="str">
        <f>A11</f>
        <v>(9)  Agriculture</v>
      </c>
      <c r="B74" s="9" t="e">
        <f t="shared" ref="B74:AD74" si="16">B33-B11</f>
        <v>#REF!</v>
      </c>
      <c r="C74" s="9" t="e">
        <f t="shared" si="16"/>
        <v>#REF!</v>
      </c>
      <c r="D74" s="9" t="e">
        <f t="shared" si="16"/>
        <v>#REF!</v>
      </c>
      <c r="E74" s="9" t="e">
        <f t="shared" si="16"/>
        <v>#REF!</v>
      </c>
      <c r="F74" s="9" t="e">
        <f t="shared" si="16"/>
        <v>#REF!</v>
      </c>
      <c r="G74" s="9" t="e">
        <f t="shared" si="16"/>
        <v>#REF!</v>
      </c>
      <c r="H74" s="9" t="e">
        <f t="shared" si="16"/>
        <v>#REF!</v>
      </c>
      <c r="I74" s="9" t="e">
        <f t="shared" si="16"/>
        <v>#REF!</v>
      </c>
      <c r="J74" s="9" t="e">
        <f t="shared" si="16"/>
        <v>#REF!</v>
      </c>
      <c r="K74" s="9" t="e">
        <f t="shared" si="16"/>
        <v>#REF!</v>
      </c>
      <c r="L74" s="9" t="e">
        <f t="shared" si="16"/>
        <v>#REF!</v>
      </c>
      <c r="M74" s="9" t="e">
        <f t="shared" si="16"/>
        <v>#REF!</v>
      </c>
      <c r="N74" s="9" t="e">
        <f t="shared" si="16"/>
        <v>#REF!</v>
      </c>
      <c r="O74" s="9" t="e">
        <f t="shared" si="16"/>
        <v>#REF!</v>
      </c>
      <c r="P74" s="9" t="e">
        <f t="shared" si="16"/>
        <v>#REF!</v>
      </c>
      <c r="Q74" s="9" t="e">
        <f t="shared" si="16"/>
        <v>#REF!</v>
      </c>
      <c r="R74" s="9" t="e">
        <f t="shared" si="16"/>
        <v>#REF!</v>
      </c>
      <c r="S74" s="9" t="e">
        <f t="shared" si="16"/>
        <v>#REF!</v>
      </c>
      <c r="T74" s="9" t="e">
        <f t="shared" si="16"/>
        <v>#REF!</v>
      </c>
      <c r="U74" s="9" t="e">
        <f t="shared" si="16"/>
        <v>#REF!</v>
      </c>
      <c r="V74" s="9" t="e">
        <f t="shared" si="16"/>
        <v>#REF!</v>
      </c>
      <c r="W74" s="9" t="e">
        <f t="shared" si="16"/>
        <v>#REF!</v>
      </c>
      <c r="X74" s="9" t="e">
        <f t="shared" si="16"/>
        <v>#REF!</v>
      </c>
      <c r="Y74" s="9" t="e">
        <f t="shared" si="16"/>
        <v>#REF!</v>
      </c>
      <c r="Z74" s="9" t="e">
        <f t="shared" si="16"/>
        <v>#REF!</v>
      </c>
      <c r="AA74" s="9" t="e">
        <f t="shared" si="16"/>
        <v>#REF!</v>
      </c>
      <c r="AB74" s="9" t="e">
        <f t="shared" si="16"/>
        <v>#REF!</v>
      </c>
      <c r="AC74" s="9" t="e">
        <f t="shared" si="16"/>
        <v>#REF!</v>
      </c>
      <c r="AD74" s="9" t="e">
        <f t="shared" si="16"/>
        <v>#REF!</v>
      </c>
    </row>
    <row r="75" spans="1:30" x14ac:dyDescent="0.25">
      <c r="A75" s="4" t="s">
        <v>190</v>
      </c>
      <c r="B75" s="9" t="e">
        <f t="shared" ref="B75:AD75" si="17">B37-B15</f>
        <v>#REF!</v>
      </c>
      <c r="C75" s="9" t="e">
        <f t="shared" si="17"/>
        <v>#REF!</v>
      </c>
      <c r="D75" s="9" t="e">
        <f t="shared" si="17"/>
        <v>#REF!</v>
      </c>
      <c r="E75" s="9" t="e">
        <f t="shared" si="17"/>
        <v>#REF!</v>
      </c>
      <c r="F75" s="9" t="e">
        <f t="shared" si="17"/>
        <v>#REF!</v>
      </c>
      <c r="G75" s="9" t="e">
        <f t="shared" si="17"/>
        <v>#REF!</v>
      </c>
      <c r="H75" s="9" t="e">
        <f t="shared" si="17"/>
        <v>#REF!</v>
      </c>
      <c r="I75" s="9" t="e">
        <f t="shared" si="17"/>
        <v>#REF!</v>
      </c>
      <c r="J75" s="9" t="e">
        <f t="shared" si="17"/>
        <v>#REF!</v>
      </c>
      <c r="K75" s="9" t="e">
        <f t="shared" si="17"/>
        <v>#REF!</v>
      </c>
      <c r="L75" s="9" t="e">
        <f t="shared" si="17"/>
        <v>#REF!</v>
      </c>
      <c r="M75" s="9" t="e">
        <f t="shared" si="17"/>
        <v>#REF!</v>
      </c>
      <c r="N75" s="9" t="e">
        <f t="shared" si="17"/>
        <v>#REF!</v>
      </c>
      <c r="O75" s="9" t="e">
        <f t="shared" si="17"/>
        <v>#REF!</v>
      </c>
      <c r="P75" s="9" t="e">
        <f t="shared" si="17"/>
        <v>#REF!</v>
      </c>
      <c r="Q75" s="9" t="e">
        <f t="shared" si="17"/>
        <v>#REF!</v>
      </c>
      <c r="R75" s="9" t="e">
        <f t="shared" si="17"/>
        <v>#REF!</v>
      </c>
      <c r="S75" s="9" t="e">
        <f t="shared" si="17"/>
        <v>#REF!</v>
      </c>
      <c r="T75" s="9" t="e">
        <f t="shared" si="17"/>
        <v>#REF!</v>
      </c>
      <c r="U75" s="9" t="e">
        <f t="shared" si="17"/>
        <v>#REF!</v>
      </c>
      <c r="V75" s="9" t="e">
        <f t="shared" si="17"/>
        <v>#REF!</v>
      </c>
      <c r="W75" s="9" t="e">
        <f t="shared" si="17"/>
        <v>#REF!</v>
      </c>
      <c r="X75" s="9" t="e">
        <f t="shared" si="17"/>
        <v>#REF!</v>
      </c>
      <c r="Y75" s="9" t="e">
        <f t="shared" si="17"/>
        <v>#REF!</v>
      </c>
      <c r="Z75" s="9" t="e">
        <f t="shared" si="17"/>
        <v>#REF!</v>
      </c>
      <c r="AA75" s="9" t="e">
        <f t="shared" si="17"/>
        <v>#REF!</v>
      </c>
      <c r="AB75" s="9" t="e">
        <f t="shared" si="17"/>
        <v>#REF!</v>
      </c>
      <c r="AC75" s="9" t="e">
        <f t="shared" si="17"/>
        <v>#REF!</v>
      </c>
      <c r="AD75" s="9" t="e">
        <f t="shared" si="17"/>
        <v>#REF!</v>
      </c>
    </row>
    <row r="76" spans="1:30" x14ac:dyDescent="0.25">
      <c r="A76" s="4" t="s">
        <v>185</v>
      </c>
      <c r="B76" s="9" t="e">
        <f t="shared" ref="B76:AD76" si="18">B38-B16</f>
        <v>#REF!</v>
      </c>
      <c r="C76" s="9" t="e">
        <f t="shared" si="18"/>
        <v>#REF!</v>
      </c>
      <c r="D76" s="9" t="e">
        <f t="shared" si="18"/>
        <v>#REF!</v>
      </c>
      <c r="E76" s="9" t="e">
        <f t="shared" si="18"/>
        <v>#REF!</v>
      </c>
      <c r="F76" s="9" t="e">
        <f t="shared" si="18"/>
        <v>#REF!</v>
      </c>
      <c r="G76" s="9" t="e">
        <f t="shared" si="18"/>
        <v>#REF!</v>
      </c>
      <c r="H76" s="9" t="e">
        <f t="shared" si="18"/>
        <v>#REF!</v>
      </c>
      <c r="I76" s="9" t="e">
        <f t="shared" si="18"/>
        <v>#REF!</v>
      </c>
      <c r="J76" s="9" t="e">
        <f t="shared" si="18"/>
        <v>#REF!</v>
      </c>
      <c r="K76" s="9" t="e">
        <f t="shared" si="18"/>
        <v>#REF!</v>
      </c>
      <c r="L76" s="9" t="e">
        <f t="shared" si="18"/>
        <v>#REF!</v>
      </c>
      <c r="M76" s="9" t="e">
        <f t="shared" si="18"/>
        <v>#REF!</v>
      </c>
      <c r="N76" s="9" t="e">
        <f t="shared" si="18"/>
        <v>#REF!</v>
      </c>
      <c r="O76" s="9" t="e">
        <f t="shared" si="18"/>
        <v>#REF!</v>
      </c>
      <c r="P76" s="9" t="e">
        <f t="shared" si="18"/>
        <v>#REF!</v>
      </c>
      <c r="Q76" s="9" t="e">
        <f t="shared" si="18"/>
        <v>#REF!</v>
      </c>
      <c r="R76" s="9" t="e">
        <f t="shared" si="18"/>
        <v>#REF!</v>
      </c>
      <c r="S76" s="9" t="e">
        <f t="shared" si="18"/>
        <v>#REF!</v>
      </c>
      <c r="T76" s="9" t="e">
        <f t="shared" si="18"/>
        <v>#REF!</v>
      </c>
      <c r="U76" s="9" t="e">
        <f t="shared" si="18"/>
        <v>#REF!</v>
      </c>
      <c r="V76" s="9" t="e">
        <f t="shared" si="18"/>
        <v>#REF!</v>
      </c>
      <c r="W76" s="9" t="e">
        <f t="shared" si="18"/>
        <v>#REF!</v>
      </c>
      <c r="X76" s="9" t="e">
        <f t="shared" si="18"/>
        <v>#REF!</v>
      </c>
      <c r="Y76" s="9" t="e">
        <f t="shared" si="18"/>
        <v>#REF!</v>
      </c>
      <c r="Z76" s="9" t="e">
        <f t="shared" si="18"/>
        <v>#REF!</v>
      </c>
      <c r="AA76" s="9" t="e">
        <f t="shared" si="18"/>
        <v>#REF!</v>
      </c>
      <c r="AB76" s="9" t="e">
        <f t="shared" si="18"/>
        <v>#REF!</v>
      </c>
      <c r="AC76" s="9" t="e">
        <f t="shared" si="18"/>
        <v>#REF!</v>
      </c>
      <c r="AD76" s="9" t="e">
        <f t="shared" si="18"/>
        <v>#REF!</v>
      </c>
    </row>
    <row r="77" spans="1:30" x14ac:dyDescent="0.25">
      <c r="A77" t="s">
        <v>189</v>
      </c>
      <c r="B77" s="9" t="e">
        <f>B42-B20</f>
        <v>#REF!</v>
      </c>
      <c r="C77" s="9" t="e">
        <f>C42-C20</f>
        <v>#REF!</v>
      </c>
      <c r="D77" s="9" t="e">
        <f t="shared" ref="D77:AD77" si="19">D42-D20</f>
        <v>#REF!</v>
      </c>
      <c r="E77" s="9" t="e">
        <f t="shared" si="19"/>
        <v>#REF!</v>
      </c>
      <c r="F77" s="9" t="e">
        <f t="shared" si="19"/>
        <v>#REF!</v>
      </c>
      <c r="G77" s="9" t="e">
        <f t="shared" si="19"/>
        <v>#REF!</v>
      </c>
      <c r="H77" s="9" t="e">
        <f t="shared" si="19"/>
        <v>#REF!</v>
      </c>
      <c r="I77" s="9" t="e">
        <f t="shared" si="19"/>
        <v>#REF!</v>
      </c>
      <c r="J77" s="9" t="e">
        <f t="shared" si="19"/>
        <v>#REF!</v>
      </c>
      <c r="K77" s="9" t="e">
        <f t="shared" si="19"/>
        <v>#REF!</v>
      </c>
      <c r="L77" s="9" t="e">
        <f t="shared" si="19"/>
        <v>#REF!</v>
      </c>
      <c r="M77" s="9" t="e">
        <f t="shared" si="19"/>
        <v>#REF!</v>
      </c>
      <c r="N77" s="9" t="e">
        <f t="shared" si="19"/>
        <v>#REF!</v>
      </c>
      <c r="O77" s="9" t="e">
        <f t="shared" si="19"/>
        <v>#REF!</v>
      </c>
      <c r="P77" s="9" t="e">
        <f t="shared" si="19"/>
        <v>#REF!</v>
      </c>
      <c r="Q77" s="9" t="e">
        <f t="shared" si="19"/>
        <v>#REF!</v>
      </c>
      <c r="R77" s="9" t="e">
        <f t="shared" si="19"/>
        <v>#REF!</v>
      </c>
      <c r="S77" s="9" t="e">
        <f t="shared" si="19"/>
        <v>#REF!</v>
      </c>
      <c r="T77" s="9" t="e">
        <f t="shared" si="19"/>
        <v>#REF!</v>
      </c>
      <c r="U77" s="9" t="e">
        <f t="shared" si="19"/>
        <v>#REF!</v>
      </c>
      <c r="V77" s="9" t="e">
        <f t="shared" si="19"/>
        <v>#REF!</v>
      </c>
      <c r="W77" s="9" t="e">
        <f t="shared" si="19"/>
        <v>#REF!</v>
      </c>
      <c r="X77" s="9" t="e">
        <f t="shared" si="19"/>
        <v>#REF!</v>
      </c>
      <c r="Y77" s="9" t="e">
        <f t="shared" si="19"/>
        <v>#REF!</v>
      </c>
      <c r="Z77" s="9" t="e">
        <f t="shared" si="19"/>
        <v>#REF!</v>
      </c>
      <c r="AA77" s="9" t="e">
        <f t="shared" si="19"/>
        <v>#REF!</v>
      </c>
      <c r="AB77" s="9" t="e">
        <f t="shared" si="19"/>
        <v>#REF!</v>
      </c>
      <c r="AC77" s="9" t="e">
        <f t="shared" si="19"/>
        <v>#REF!</v>
      </c>
      <c r="AD77" s="9" t="e">
        <f t="shared" si="19"/>
        <v>#REF!</v>
      </c>
    </row>
    <row r="78" spans="1:30" x14ac:dyDescent="0.25">
      <c r="A78" s="4" t="s">
        <v>287</v>
      </c>
      <c r="B78" s="9" t="e">
        <f>B41-B19</f>
        <v>#REF!</v>
      </c>
      <c r="C78" s="9" t="e">
        <f>C41-C19</f>
        <v>#REF!</v>
      </c>
      <c r="D78" s="9" t="e">
        <f t="shared" ref="D78:AD78" si="20">D41-D19</f>
        <v>#REF!</v>
      </c>
      <c r="E78" s="9" t="e">
        <f t="shared" si="20"/>
        <v>#REF!</v>
      </c>
      <c r="F78" s="9" t="e">
        <f t="shared" si="20"/>
        <v>#REF!</v>
      </c>
      <c r="G78" s="9" t="e">
        <f t="shared" si="20"/>
        <v>#REF!</v>
      </c>
      <c r="H78" s="9" t="e">
        <f t="shared" si="20"/>
        <v>#REF!</v>
      </c>
      <c r="I78" s="9" t="e">
        <f t="shared" si="20"/>
        <v>#REF!</v>
      </c>
      <c r="J78" s="9" t="e">
        <f t="shared" si="20"/>
        <v>#REF!</v>
      </c>
      <c r="K78" s="9" t="e">
        <f t="shared" si="20"/>
        <v>#REF!</v>
      </c>
      <c r="L78" s="9" t="e">
        <f t="shared" si="20"/>
        <v>#REF!</v>
      </c>
      <c r="M78" s="9" t="e">
        <f t="shared" si="20"/>
        <v>#REF!</v>
      </c>
      <c r="N78" s="9" t="e">
        <f t="shared" si="20"/>
        <v>#REF!</v>
      </c>
      <c r="O78" s="9" t="e">
        <f t="shared" si="20"/>
        <v>#REF!</v>
      </c>
      <c r="P78" s="9" t="e">
        <f t="shared" si="20"/>
        <v>#REF!</v>
      </c>
      <c r="Q78" s="9" t="e">
        <f t="shared" si="20"/>
        <v>#REF!</v>
      </c>
      <c r="R78" s="9" t="e">
        <f t="shared" si="20"/>
        <v>#REF!</v>
      </c>
      <c r="S78" s="9" t="e">
        <f t="shared" si="20"/>
        <v>#REF!</v>
      </c>
      <c r="T78" s="9" t="e">
        <f t="shared" si="20"/>
        <v>#REF!</v>
      </c>
      <c r="U78" s="9" t="e">
        <f t="shared" si="20"/>
        <v>#REF!</v>
      </c>
      <c r="V78" s="9" t="e">
        <f t="shared" si="20"/>
        <v>#REF!</v>
      </c>
      <c r="W78" s="9" t="e">
        <f t="shared" si="20"/>
        <v>#REF!</v>
      </c>
      <c r="X78" s="9" t="e">
        <f t="shared" si="20"/>
        <v>#REF!</v>
      </c>
      <c r="Y78" s="9" t="e">
        <f t="shared" si="20"/>
        <v>#REF!</v>
      </c>
      <c r="Z78" s="9" t="e">
        <f t="shared" si="20"/>
        <v>#REF!</v>
      </c>
      <c r="AA78" s="9" t="e">
        <f t="shared" si="20"/>
        <v>#REF!</v>
      </c>
      <c r="AB78" s="9" t="e">
        <f t="shared" si="20"/>
        <v>#REF!</v>
      </c>
      <c r="AC78" s="9" t="e">
        <f t="shared" si="20"/>
        <v>#REF!</v>
      </c>
      <c r="AD78" s="9" t="e">
        <f t="shared" si="20"/>
        <v>#REF!</v>
      </c>
    </row>
    <row r="79" spans="1:30" x14ac:dyDescent="0.25">
      <c r="A79" s="4" t="s">
        <v>288</v>
      </c>
      <c r="B79" s="9" t="e">
        <f>B43-B21</f>
        <v>#REF!</v>
      </c>
      <c r="C79" s="9" t="e">
        <f>C43-C21</f>
        <v>#REF!</v>
      </c>
      <c r="D79" s="9" t="e">
        <f t="shared" ref="D79:AD79" si="21">D43-D21</f>
        <v>#REF!</v>
      </c>
      <c r="E79" s="9" t="e">
        <f t="shared" si="21"/>
        <v>#REF!</v>
      </c>
      <c r="F79" s="9" t="e">
        <f t="shared" si="21"/>
        <v>#REF!</v>
      </c>
      <c r="G79" s="9" t="e">
        <f t="shared" si="21"/>
        <v>#REF!</v>
      </c>
      <c r="H79" s="9" t="e">
        <f t="shared" si="21"/>
        <v>#REF!</v>
      </c>
      <c r="I79" s="9" t="e">
        <f t="shared" si="21"/>
        <v>#REF!</v>
      </c>
      <c r="J79" s="9" t="e">
        <f t="shared" si="21"/>
        <v>#REF!</v>
      </c>
      <c r="K79" s="9" t="e">
        <f t="shared" si="21"/>
        <v>#REF!</v>
      </c>
      <c r="L79" s="9" t="e">
        <f t="shared" si="21"/>
        <v>#REF!</v>
      </c>
      <c r="M79" s="9" t="e">
        <f t="shared" si="21"/>
        <v>#REF!</v>
      </c>
      <c r="N79" s="9" t="e">
        <f t="shared" si="21"/>
        <v>#REF!</v>
      </c>
      <c r="O79" s="9" t="e">
        <f t="shared" si="21"/>
        <v>#REF!</v>
      </c>
      <c r="P79" s="9" t="e">
        <f t="shared" si="21"/>
        <v>#REF!</v>
      </c>
      <c r="Q79" s="9" t="e">
        <f t="shared" si="21"/>
        <v>#REF!</v>
      </c>
      <c r="R79" s="9" t="e">
        <f t="shared" si="21"/>
        <v>#REF!</v>
      </c>
      <c r="S79" s="9" t="e">
        <f t="shared" si="21"/>
        <v>#REF!</v>
      </c>
      <c r="T79" s="9" t="e">
        <f t="shared" si="21"/>
        <v>#REF!</v>
      </c>
      <c r="U79" s="9" t="e">
        <f t="shared" si="21"/>
        <v>#REF!</v>
      </c>
      <c r="V79" s="9" t="e">
        <f t="shared" si="21"/>
        <v>#REF!</v>
      </c>
      <c r="W79" s="9" t="e">
        <f t="shared" si="21"/>
        <v>#REF!</v>
      </c>
      <c r="X79" s="9" t="e">
        <f t="shared" si="21"/>
        <v>#REF!</v>
      </c>
      <c r="Y79" s="9" t="e">
        <f t="shared" si="21"/>
        <v>#REF!</v>
      </c>
      <c r="Z79" s="9" t="e">
        <f t="shared" si="21"/>
        <v>#REF!</v>
      </c>
      <c r="AA79" s="9" t="e">
        <f t="shared" si="21"/>
        <v>#REF!</v>
      </c>
      <c r="AB79" s="9" t="e">
        <f t="shared" si="21"/>
        <v>#REF!</v>
      </c>
      <c r="AC79" s="9" t="e">
        <f t="shared" si="21"/>
        <v>#REF!</v>
      </c>
      <c r="AD79" s="9" t="e">
        <f t="shared" si="21"/>
        <v>#REF!</v>
      </c>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CBE52-D571-4F24-BE1E-12832C833E49}">
  <sheetPr codeName="Sheet12">
    <tabColor rgb="FFFF6699"/>
  </sheetPr>
  <dimension ref="A1:BI128"/>
  <sheetViews>
    <sheetView topLeftCell="A109" zoomScale="115" zoomScaleNormal="115" workbookViewId="0">
      <selection activeCell="AF72" sqref="AF72"/>
    </sheetView>
  </sheetViews>
  <sheetFormatPr defaultRowHeight="15" x14ac:dyDescent="0.25"/>
  <cols>
    <col min="1" max="1" width="26.7109375" customWidth="1"/>
    <col min="2" max="2" width="12" customWidth="1"/>
    <col min="3" max="3" width="11.42578125" customWidth="1"/>
    <col min="4" max="4" width="10.85546875" customWidth="1"/>
  </cols>
  <sheetData>
    <row r="1" spans="1:4" x14ac:dyDescent="0.25">
      <c r="B1">
        <v>2050</v>
      </c>
    </row>
    <row r="2" spans="1:4" x14ac:dyDescent="0.25">
      <c r="A2" t="s">
        <v>44</v>
      </c>
      <c r="B2" t="s">
        <v>282</v>
      </c>
      <c r="C2" t="s">
        <v>1</v>
      </c>
      <c r="D2" t="s">
        <v>0</v>
      </c>
    </row>
    <row r="3" spans="1:4" x14ac:dyDescent="0.25">
      <c r="A3" t="s">
        <v>71</v>
      </c>
      <c r="B3">
        <v>-13.565799999999999</v>
      </c>
      <c r="C3" s="5" t="e">
        <f>B3+#REF!</f>
        <v>#REF!</v>
      </c>
      <c r="D3" s="5" t="e">
        <f>B3+#REF!</f>
        <v>#REF!</v>
      </c>
    </row>
    <row r="4" spans="1:4" x14ac:dyDescent="0.25">
      <c r="A4" t="s">
        <v>72</v>
      </c>
      <c r="B4">
        <v>-14.5131</v>
      </c>
      <c r="C4" s="5" t="e">
        <f>B4+#REF!</f>
        <v>#REF!</v>
      </c>
      <c r="D4" s="5" t="e">
        <f>B4+#REF!</f>
        <v>#REF!</v>
      </c>
    </row>
    <row r="5" spans="1:4" x14ac:dyDescent="0.25">
      <c r="A5" t="s">
        <v>73</v>
      </c>
      <c r="B5">
        <v>-11.3964</v>
      </c>
      <c r="C5" s="5" t="e">
        <f>B5+#REF!</f>
        <v>#REF!</v>
      </c>
      <c r="D5" s="5" t="e">
        <f>B5+#REF!</f>
        <v>#REF!</v>
      </c>
    </row>
    <row r="6" spans="1:4" x14ac:dyDescent="0.25">
      <c r="A6" t="s">
        <v>74</v>
      </c>
      <c r="B6">
        <v>-10.942500000000001</v>
      </c>
      <c r="C6" s="5" t="e">
        <f>B6+#REF!</f>
        <v>#REF!</v>
      </c>
      <c r="D6" s="5" t="e">
        <f>B6+#REF!</f>
        <v>#REF!</v>
      </c>
    </row>
    <row r="7" spans="1:4" x14ac:dyDescent="0.25">
      <c r="A7" t="s">
        <v>75</v>
      </c>
      <c r="B7">
        <v>-8.2587799999999998</v>
      </c>
      <c r="C7" s="5" t="e">
        <f>B7+#REF!</f>
        <v>#REF!</v>
      </c>
      <c r="D7" s="5" t="e">
        <f>B7+#REF!</f>
        <v>#REF!</v>
      </c>
    </row>
    <row r="8" spans="1:4" x14ac:dyDescent="0.25">
      <c r="A8" t="s">
        <v>76</v>
      </c>
      <c r="B8">
        <v>-4.1244899999999998</v>
      </c>
      <c r="C8" s="5" t="e">
        <f>B8+#REF!</f>
        <v>#REF!</v>
      </c>
      <c r="D8" s="5" t="e">
        <f>B8+#REF!</f>
        <v>#REF!</v>
      </c>
    </row>
    <row r="9" spans="1:4" x14ac:dyDescent="0.25">
      <c r="A9" t="s">
        <v>77</v>
      </c>
      <c r="B9">
        <v>-4.88124</v>
      </c>
      <c r="C9" s="5" t="e">
        <f>B9+#REF!</f>
        <v>#REF!</v>
      </c>
      <c r="D9" s="5" t="e">
        <f>B9+#REF!</f>
        <v>#REF!</v>
      </c>
    </row>
    <row r="10" spans="1:4" x14ac:dyDescent="0.25">
      <c r="A10" t="s">
        <v>78</v>
      </c>
      <c r="B10">
        <v>4.2581199999999999</v>
      </c>
      <c r="C10" s="5" t="e">
        <f>B10+#REF!</f>
        <v>#REF!</v>
      </c>
      <c r="D10" s="5" t="e">
        <f>B10+#REF!</f>
        <v>#REF!</v>
      </c>
    </row>
    <row r="11" spans="1:4" x14ac:dyDescent="0.25">
      <c r="A11" t="s">
        <v>79</v>
      </c>
      <c r="B11">
        <v>1.87734</v>
      </c>
      <c r="C11" s="5" t="e">
        <f>B11+#REF!</f>
        <v>#REF!</v>
      </c>
      <c r="D11" s="5" t="e">
        <f>B11+#REF!</f>
        <v>#REF!</v>
      </c>
    </row>
    <row r="12" spans="1:4" x14ac:dyDescent="0.25">
      <c r="A12" t="s">
        <v>80</v>
      </c>
      <c r="B12">
        <v>-2.61673</v>
      </c>
      <c r="C12" s="5" t="e">
        <f>B12+#REF!</f>
        <v>#REF!</v>
      </c>
      <c r="D12" s="5" t="e">
        <f>B12+#REF!</f>
        <v>#REF!</v>
      </c>
    </row>
    <row r="13" spans="1:4" x14ac:dyDescent="0.25">
      <c r="A13" t="s">
        <v>81</v>
      </c>
      <c r="B13">
        <v>-1.4172199999999999</v>
      </c>
      <c r="C13" s="5" t="e">
        <f>B13+#REF!</f>
        <v>#REF!</v>
      </c>
      <c r="D13" s="5" t="e">
        <f>B13+#REF!</f>
        <v>#REF!</v>
      </c>
    </row>
    <row r="14" spans="1:4" x14ac:dyDescent="0.25">
      <c r="A14" t="s">
        <v>82</v>
      </c>
      <c r="B14">
        <v>-1.36721</v>
      </c>
      <c r="C14" s="5" t="e">
        <f>B14+#REF!</f>
        <v>#REF!</v>
      </c>
      <c r="D14" s="5" t="e">
        <f>B14+#REF!</f>
        <v>#REF!</v>
      </c>
    </row>
    <row r="15" spans="1:4" x14ac:dyDescent="0.25">
      <c r="A15" t="s">
        <v>83</v>
      </c>
      <c r="B15">
        <v>2.19842</v>
      </c>
      <c r="C15" s="5" t="e">
        <f>B15+#REF!</f>
        <v>#REF!</v>
      </c>
      <c r="D15" s="5" t="e">
        <f>B15+#REF!</f>
        <v>#REF!</v>
      </c>
    </row>
    <row r="16" spans="1:4" x14ac:dyDescent="0.25">
      <c r="A16" t="s">
        <v>84</v>
      </c>
      <c r="B16">
        <v>1.0388500000000001</v>
      </c>
      <c r="C16" s="5" t="e">
        <f>B16+#REF!</f>
        <v>#REF!</v>
      </c>
      <c r="D16" s="5" t="e">
        <f>B16+#REF!</f>
        <v>#REF!</v>
      </c>
    </row>
    <row r="17" spans="1:4" x14ac:dyDescent="0.25">
      <c r="A17" t="s">
        <v>85</v>
      </c>
      <c r="B17">
        <v>-16.252099999999999</v>
      </c>
      <c r="C17" s="5" t="e">
        <f>B17+#REF!</f>
        <v>#REF!</v>
      </c>
      <c r="D17" s="5" t="e">
        <f>B17+#REF!</f>
        <v>#REF!</v>
      </c>
    </row>
    <row r="18" spans="1:4" x14ac:dyDescent="0.25">
      <c r="A18" t="s">
        <v>86</v>
      </c>
      <c r="B18">
        <v>-12.276199999999999</v>
      </c>
      <c r="C18" s="5" t="e">
        <f>B18+#REF!</f>
        <v>#REF!</v>
      </c>
      <c r="D18" s="5" t="e">
        <f>B18+#REF!</f>
        <v>#REF!</v>
      </c>
    </row>
    <row r="19" spans="1:4" x14ac:dyDescent="0.25">
      <c r="A19" t="s">
        <v>87</v>
      </c>
      <c r="B19">
        <v>2.33013</v>
      </c>
      <c r="C19" s="5" t="e">
        <f>B19+#REF!</f>
        <v>#REF!</v>
      </c>
      <c r="D19" s="5" t="e">
        <f>B19+#REF!</f>
        <v>#REF!</v>
      </c>
    </row>
    <row r="20" spans="1:4" x14ac:dyDescent="0.25">
      <c r="A20" t="s">
        <v>88</v>
      </c>
      <c r="B20">
        <v>2.9572500000000002</v>
      </c>
      <c r="C20" s="5" t="e">
        <f>B20+#REF!</f>
        <v>#REF!</v>
      </c>
      <c r="D20" s="5" t="e">
        <f>B20+#REF!</f>
        <v>#REF!</v>
      </c>
    </row>
    <row r="21" spans="1:4" x14ac:dyDescent="0.25">
      <c r="A21" t="s">
        <v>89</v>
      </c>
      <c r="B21">
        <v>-1.47295</v>
      </c>
      <c r="C21" s="5" t="e">
        <f>B21+#REF!</f>
        <v>#REF!</v>
      </c>
      <c r="D21" s="5" t="e">
        <f>B21+#REF!</f>
        <v>#REF!</v>
      </c>
    </row>
    <row r="22" spans="1:4" x14ac:dyDescent="0.25">
      <c r="A22" t="s">
        <v>90</v>
      </c>
      <c r="B22">
        <v>2.1779899999999999</v>
      </c>
      <c r="C22" s="5" t="e">
        <f>B22+#REF!</f>
        <v>#REF!</v>
      </c>
      <c r="D22" s="5" t="e">
        <f>B22+#REF!</f>
        <v>#REF!</v>
      </c>
    </row>
    <row r="23" spans="1:4" x14ac:dyDescent="0.25">
      <c r="A23" t="s">
        <v>91</v>
      </c>
      <c r="B23">
        <v>4.0226300000000004</v>
      </c>
      <c r="C23" s="5" t="e">
        <f>B23+#REF!</f>
        <v>#REF!</v>
      </c>
      <c r="D23" s="5" t="e">
        <f>B23+#REF!</f>
        <v>#REF!</v>
      </c>
    </row>
    <row r="24" spans="1:4" x14ac:dyDescent="0.25">
      <c r="A24" t="s">
        <v>92</v>
      </c>
      <c r="B24">
        <v>-3.9634</v>
      </c>
      <c r="C24" s="5" t="e">
        <f>B24+#REF!</f>
        <v>#REF!</v>
      </c>
      <c r="D24" s="5" t="e">
        <f>B24+#REF!</f>
        <v>#REF!</v>
      </c>
    </row>
    <row r="25" spans="1:4" x14ac:dyDescent="0.25">
      <c r="A25" t="s">
        <v>93</v>
      </c>
      <c r="B25">
        <v>-1.78376</v>
      </c>
      <c r="C25" s="5" t="e">
        <f>B25+#REF!</f>
        <v>#REF!</v>
      </c>
      <c r="D25" s="5" t="e">
        <f>B25+#REF!</f>
        <v>#REF!</v>
      </c>
    </row>
    <row r="26" spans="1:4" x14ac:dyDescent="0.25">
      <c r="A26" t="s">
        <v>94</v>
      </c>
      <c r="B26">
        <v>-5.9321299999999999</v>
      </c>
      <c r="C26" s="5" t="e">
        <f>B26+#REF!</f>
        <v>#REF!</v>
      </c>
      <c r="D26" s="5" t="e">
        <f>B26+#REF!</f>
        <v>#REF!</v>
      </c>
    </row>
    <row r="27" spans="1:4" x14ac:dyDescent="0.25">
      <c r="A27" t="s">
        <v>95</v>
      </c>
      <c r="B27">
        <v>2.1507999999999998</v>
      </c>
      <c r="C27" s="5" t="e">
        <f>B27+#REF!</f>
        <v>#REF!</v>
      </c>
      <c r="D27" s="5" t="e">
        <f>B27+#REF!</f>
        <v>#REF!</v>
      </c>
    </row>
    <row r="28" spans="1:4" x14ac:dyDescent="0.25">
      <c r="A28" t="s">
        <v>96</v>
      </c>
      <c r="B28">
        <v>1.1424300000000001</v>
      </c>
      <c r="C28" s="5" t="e">
        <f>B28+#REF!</f>
        <v>#REF!</v>
      </c>
      <c r="D28" s="5" t="e">
        <f>B28+#REF!</f>
        <v>#REF!</v>
      </c>
    </row>
    <row r="29" spans="1:4" x14ac:dyDescent="0.25">
      <c r="A29" t="s">
        <v>97</v>
      </c>
      <c r="B29">
        <v>1.1259399999999999</v>
      </c>
      <c r="C29" s="5" t="e">
        <f>B29+#REF!</f>
        <v>#REF!</v>
      </c>
      <c r="D29" s="5" t="e">
        <f>B29+#REF!</f>
        <v>#REF!</v>
      </c>
    </row>
    <row r="30" spans="1:4" x14ac:dyDescent="0.25">
      <c r="A30" t="s">
        <v>98</v>
      </c>
      <c r="B30">
        <v>0.75756000000000001</v>
      </c>
      <c r="C30" s="5" t="e">
        <f>B30+#REF!</f>
        <v>#REF!</v>
      </c>
      <c r="D30" s="5" t="e">
        <f>B30+#REF!</f>
        <v>#REF!</v>
      </c>
    </row>
    <row r="31" spans="1:4" x14ac:dyDescent="0.25">
      <c r="A31" t="s">
        <v>99</v>
      </c>
      <c r="B31">
        <v>1.92475</v>
      </c>
      <c r="C31" s="5" t="e">
        <f>B31+#REF!</f>
        <v>#REF!</v>
      </c>
      <c r="D31" s="5" t="e">
        <f>B31+#REF!</f>
        <v>#REF!</v>
      </c>
    </row>
    <row r="32" spans="1:4" x14ac:dyDescent="0.25">
      <c r="A32" t="s">
        <v>100</v>
      </c>
      <c r="B32">
        <v>5.2876200000000004</v>
      </c>
      <c r="C32" s="5" t="e">
        <f>B32+#REF!</f>
        <v>#REF!</v>
      </c>
      <c r="D32" s="5" t="e">
        <f>B32+#REF!</f>
        <v>#REF!</v>
      </c>
    </row>
    <row r="33" spans="1:4" x14ac:dyDescent="0.25">
      <c r="A33" t="s">
        <v>101</v>
      </c>
      <c r="B33">
        <v>5.4703999999999997</v>
      </c>
      <c r="C33" s="5" t="e">
        <f>B33+#REF!</f>
        <v>#REF!</v>
      </c>
      <c r="D33" s="5" t="e">
        <f>B33+#REF!</f>
        <v>#REF!</v>
      </c>
    </row>
    <row r="34" spans="1:4" x14ac:dyDescent="0.25">
      <c r="A34" t="s">
        <v>102</v>
      </c>
      <c r="B34">
        <v>3.88707</v>
      </c>
      <c r="C34" s="5" t="e">
        <f>B34+#REF!</f>
        <v>#REF!</v>
      </c>
      <c r="D34" s="5" t="e">
        <f>B34+#REF!</f>
        <v>#REF!</v>
      </c>
    </row>
    <row r="35" spans="1:4" x14ac:dyDescent="0.25">
      <c r="A35" t="s">
        <v>103</v>
      </c>
      <c r="B35">
        <v>0</v>
      </c>
      <c r="C35" s="5" t="e">
        <f>B35+#REF!</f>
        <v>#REF!</v>
      </c>
      <c r="D35" s="5" t="e">
        <f>B35+#REF!</f>
        <v>#REF!</v>
      </c>
    </row>
    <row r="36" spans="1:4" x14ac:dyDescent="0.25">
      <c r="A36" t="s">
        <v>104</v>
      </c>
      <c r="B36">
        <v>0</v>
      </c>
      <c r="C36" s="5" t="e">
        <f>B36+#REF!</f>
        <v>#REF!</v>
      </c>
      <c r="D36" s="5" t="e">
        <f>B36+#REF!</f>
        <v>#REF!</v>
      </c>
    </row>
    <row r="37" spans="1:4" x14ac:dyDescent="0.25">
      <c r="A37" t="s">
        <v>105</v>
      </c>
      <c r="B37">
        <v>0.92201699999999998</v>
      </c>
      <c r="C37" s="5" t="e">
        <f>B37+#REF!</f>
        <v>#REF!</v>
      </c>
      <c r="D37" s="5" t="e">
        <f>B37+#REF!</f>
        <v>#REF!</v>
      </c>
    </row>
    <row r="38" spans="1:4" x14ac:dyDescent="0.25">
      <c r="A38" t="s">
        <v>106</v>
      </c>
      <c r="B38">
        <v>0</v>
      </c>
      <c r="C38" s="5" t="e">
        <f>B38+#REF!</f>
        <v>#REF!</v>
      </c>
      <c r="D38" s="5" t="e">
        <f>B38+#REF!</f>
        <v>#REF!</v>
      </c>
    </row>
    <row r="39" spans="1:4" x14ac:dyDescent="0.25">
      <c r="A39" t="s">
        <v>107</v>
      </c>
      <c r="B39">
        <v>0.922018</v>
      </c>
      <c r="C39" s="5" t="e">
        <f>B39+#REF!</f>
        <v>#REF!</v>
      </c>
      <c r="D39" s="5" t="e">
        <f>B39+#REF!</f>
        <v>#REF!</v>
      </c>
    </row>
    <row r="40" spans="1:4" x14ac:dyDescent="0.25">
      <c r="A40" t="s">
        <v>108</v>
      </c>
      <c r="B40">
        <v>0.68152999999999997</v>
      </c>
      <c r="C40" s="5" t="e">
        <f>B40+#REF!</f>
        <v>#REF!</v>
      </c>
      <c r="D40" s="5" t="e">
        <f>B40+#REF!</f>
        <v>#REF!</v>
      </c>
    </row>
    <row r="41" spans="1:4" x14ac:dyDescent="0.25">
      <c r="A41" t="s">
        <v>109</v>
      </c>
      <c r="B41">
        <v>-0.16081699999999999</v>
      </c>
      <c r="C41" s="5" t="e">
        <f>B41+#REF!</f>
        <v>#REF!</v>
      </c>
      <c r="D41" s="5" t="e">
        <f>B41+#REF!</f>
        <v>#REF!</v>
      </c>
    </row>
    <row r="42" spans="1:4" x14ac:dyDescent="0.25">
      <c r="A42" t="s">
        <v>110</v>
      </c>
      <c r="B42">
        <v>-1.0164</v>
      </c>
      <c r="C42" s="5" t="e">
        <f>B42+#REF!</f>
        <v>#REF!</v>
      </c>
      <c r="D42" s="5" t="e">
        <f>B42+#REF!</f>
        <v>#REF!</v>
      </c>
    </row>
    <row r="43" spans="1:4" x14ac:dyDescent="0.25">
      <c r="A43" t="s">
        <v>111</v>
      </c>
      <c r="B43">
        <v>-0.55387299999999995</v>
      </c>
      <c r="C43" s="5" t="e">
        <f>B43+#REF!</f>
        <v>#REF!</v>
      </c>
      <c r="D43" s="5" t="e">
        <f>B43+#REF!</f>
        <v>#REF!</v>
      </c>
    </row>
    <row r="44" spans="1:4" x14ac:dyDescent="0.25">
      <c r="A44" t="s">
        <v>112</v>
      </c>
      <c r="B44">
        <v>-0.24171899999999999</v>
      </c>
      <c r="C44" s="5" t="e">
        <f>B44+#REF!</f>
        <v>#REF!</v>
      </c>
      <c r="D44" s="5" t="e">
        <f>B44+#REF!</f>
        <v>#REF!</v>
      </c>
    </row>
    <row r="45" spans="1:4" x14ac:dyDescent="0.25">
      <c r="A45" t="s">
        <v>113</v>
      </c>
      <c r="B45">
        <v>-0.402642</v>
      </c>
      <c r="C45" s="5" t="e">
        <f>B45+#REF!</f>
        <v>#REF!</v>
      </c>
      <c r="D45" s="5" t="e">
        <f>B45+#REF!</f>
        <v>#REF!</v>
      </c>
    </row>
    <row r="46" spans="1:4" x14ac:dyDescent="0.25">
      <c r="A46" t="s">
        <v>114</v>
      </c>
      <c r="B46">
        <v>4.3379099999999999</v>
      </c>
      <c r="C46" s="5" t="e">
        <f>B46+#REF!</f>
        <v>#REF!</v>
      </c>
      <c r="D46" s="5" t="e">
        <f>B46+#REF!</f>
        <v>#REF!</v>
      </c>
    </row>
    <row r="47" spans="1:4" x14ac:dyDescent="0.25">
      <c r="A47" t="s">
        <v>115</v>
      </c>
      <c r="B47">
        <v>1.1318699999999999</v>
      </c>
      <c r="C47" s="5" t="e">
        <f>B47+#REF!</f>
        <v>#REF!</v>
      </c>
      <c r="D47" s="5" t="e">
        <f>B47+#REF!</f>
        <v>#REF!</v>
      </c>
    </row>
    <row r="48" spans="1:4" x14ac:dyDescent="0.25">
      <c r="A48" t="s">
        <v>116</v>
      </c>
      <c r="B48">
        <v>-2.49268</v>
      </c>
      <c r="C48" s="5" t="e">
        <f>B48+#REF!</f>
        <v>#REF!</v>
      </c>
      <c r="D48" s="5" t="e">
        <f>B48+#REF!</f>
        <v>#REF!</v>
      </c>
    </row>
    <row r="49" spans="1:4" x14ac:dyDescent="0.25">
      <c r="A49" t="s">
        <v>117</v>
      </c>
      <c r="B49">
        <v>0.59037499999999998</v>
      </c>
      <c r="C49" s="5" t="e">
        <f>B49+#REF!</f>
        <v>#REF!</v>
      </c>
      <c r="D49" s="5" t="e">
        <f>B49+#REF!</f>
        <v>#REF!</v>
      </c>
    </row>
    <row r="50" spans="1:4" x14ac:dyDescent="0.25">
      <c r="A50" t="s">
        <v>118</v>
      </c>
      <c r="B50">
        <v>-1.85528</v>
      </c>
      <c r="C50" s="5" t="e">
        <f>B50+#REF!</f>
        <v>#REF!</v>
      </c>
      <c r="D50" s="5" t="e">
        <f>B50+#REF!</f>
        <v>#REF!</v>
      </c>
    </row>
    <row r="51" spans="1:4" x14ac:dyDescent="0.25">
      <c r="A51" t="s">
        <v>119</v>
      </c>
      <c r="B51">
        <v>0.27188099999999998</v>
      </c>
      <c r="C51" s="5" t="e">
        <f>B51+#REF!</f>
        <v>#REF!</v>
      </c>
      <c r="D51" s="5" t="e">
        <f>B51+#REF!</f>
        <v>#REF!</v>
      </c>
    </row>
    <row r="52" spans="1:4" x14ac:dyDescent="0.25">
      <c r="A52" t="s">
        <v>120</v>
      </c>
      <c r="B52">
        <v>1.22871</v>
      </c>
      <c r="C52" s="5" t="e">
        <f>B52+#REF!</f>
        <v>#REF!</v>
      </c>
      <c r="D52" s="5" t="e">
        <f>B52+#REF!</f>
        <v>#REF!</v>
      </c>
    </row>
    <row r="53" spans="1:4" x14ac:dyDescent="0.25">
      <c r="A53" t="s">
        <v>121</v>
      </c>
      <c r="B53">
        <v>-0.48540299999999997</v>
      </c>
      <c r="C53" s="5" t="e">
        <f>B53+#REF!</f>
        <v>#REF!</v>
      </c>
      <c r="D53" s="5" t="e">
        <f>B53+#REF!</f>
        <v>#REF!</v>
      </c>
    </row>
    <row r="54" spans="1:4" x14ac:dyDescent="0.25">
      <c r="A54" t="s">
        <v>122</v>
      </c>
      <c r="B54">
        <v>0.28283700000000001</v>
      </c>
      <c r="C54" s="5" t="e">
        <f>B54+#REF!</f>
        <v>#REF!</v>
      </c>
      <c r="D54" s="5" t="e">
        <f>B54+#REF!</f>
        <v>#REF!</v>
      </c>
    </row>
    <row r="55" spans="1:4" x14ac:dyDescent="0.25">
      <c r="A55" t="s">
        <v>123</v>
      </c>
      <c r="B55">
        <v>1.8173720000000001E-2</v>
      </c>
      <c r="C55" s="5" t="e">
        <f>B55+#REF!</f>
        <v>#REF!</v>
      </c>
      <c r="D55" s="5" t="e">
        <f>B55+#REF!</f>
        <v>#REF!</v>
      </c>
    </row>
    <row r="56" spans="1:4" x14ac:dyDescent="0.25">
      <c r="A56" t="s">
        <v>124</v>
      </c>
      <c r="B56">
        <v>-2.7895179999999999E-2</v>
      </c>
      <c r="C56" s="5" t="e">
        <f>B56+#REF!</f>
        <v>#REF!</v>
      </c>
      <c r="D56" s="5" t="e">
        <f>B56+#REF!</f>
        <v>#REF!</v>
      </c>
    </row>
    <row r="57" spans="1:4" x14ac:dyDescent="0.25">
      <c r="A57" t="s">
        <v>125</v>
      </c>
      <c r="B57">
        <v>-5.2359110000000002E-3</v>
      </c>
      <c r="C57" s="5" t="e">
        <f>B57+#REF!</f>
        <v>#REF!</v>
      </c>
      <c r="D57" s="5" t="e">
        <f>B57+#REF!</f>
        <v>#REF!</v>
      </c>
    </row>
    <row r="58" spans="1:4" x14ac:dyDescent="0.25">
      <c r="A58" t="s">
        <v>126</v>
      </c>
      <c r="B58">
        <v>-2.1512940000000001E-2</v>
      </c>
      <c r="C58" s="5" t="e">
        <f>B58+#REF!</f>
        <v>#REF!</v>
      </c>
      <c r="D58" s="5" t="e">
        <f>B58+#REF!</f>
        <v>#REF!</v>
      </c>
    </row>
    <row r="59" spans="1:4" x14ac:dyDescent="0.25">
      <c r="A59" t="s">
        <v>127</v>
      </c>
      <c r="B59">
        <v>0.15354799999999999</v>
      </c>
      <c r="C59" s="5" t="e">
        <f>B59+#REF!</f>
        <v>#REF!</v>
      </c>
      <c r="D59" s="5" t="e">
        <f>B59+#REF!</f>
        <v>#REF!</v>
      </c>
    </row>
    <row r="60" spans="1:4" x14ac:dyDescent="0.25">
      <c r="A60" t="s">
        <v>128</v>
      </c>
      <c r="B60">
        <v>-0.34540900000000002</v>
      </c>
      <c r="C60" s="5" t="e">
        <f>B60+#REF!</f>
        <v>#REF!</v>
      </c>
      <c r="D60" s="5" t="e">
        <f>B60+#REF!</f>
        <v>#REF!</v>
      </c>
    </row>
    <row r="61" spans="1:4" x14ac:dyDescent="0.25">
      <c r="A61" t="s">
        <v>129</v>
      </c>
      <c r="B61">
        <v>0.32231500000000002</v>
      </c>
      <c r="C61" s="5" t="e">
        <f>B61+#REF!</f>
        <v>#REF!</v>
      </c>
      <c r="D61" s="5" t="e">
        <f>B61+#REF!</f>
        <v>#REF!</v>
      </c>
    </row>
    <row r="62" spans="1:4" x14ac:dyDescent="0.25">
      <c r="A62" t="s">
        <v>130</v>
      </c>
      <c r="B62">
        <v>-0.31234899999999999</v>
      </c>
      <c r="C62" s="5" t="e">
        <f>B62+#REF!</f>
        <v>#REF!</v>
      </c>
      <c r="D62" s="5" t="e">
        <f>B62+#REF!</f>
        <v>#REF!</v>
      </c>
    </row>
    <row r="63" spans="1:4" x14ac:dyDescent="0.25">
      <c r="A63" t="s">
        <v>131</v>
      </c>
      <c r="B63">
        <v>0.36251100000000003</v>
      </c>
      <c r="C63" s="5" t="e">
        <f>B63+#REF!</f>
        <v>#REF!</v>
      </c>
      <c r="D63" s="5" t="e">
        <f>B63+#REF!</f>
        <v>#REF!</v>
      </c>
    </row>
    <row r="64" spans="1:4" x14ac:dyDescent="0.25">
      <c r="A64" t="s">
        <v>132</v>
      </c>
      <c r="B64">
        <v>0.43918099999999999</v>
      </c>
      <c r="C64" s="5" t="e">
        <f>B64+#REF!</f>
        <v>#REF!</v>
      </c>
      <c r="D64" s="5" t="e">
        <f>B64+#REF!</f>
        <v>#REF!</v>
      </c>
    </row>
    <row r="65" spans="1:30" x14ac:dyDescent="0.25">
      <c r="A65" t="s">
        <v>133</v>
      </c>
      <c r="B65">
        <v>-0.44352000000000003</v>
      </c>
      <c r="C65" s="5" t="e">
        <f>B65+#REF!</f>
        <v>#REF!</v>
      </c>
      <c r="D65" s="5" t="e">
        <f>B65+#REF!</f>
        <v>#REF!</v>
      </c>
    </row>
    <row r="66" spans="1:30" x14ac:dyDescent="0.25">
      <c r="A66" t="s">
        <v>134</v>
      </c>
      <c r="B66">
        <v>-0.12295499999999999</v>
      </c>
      <c r="C66" s="5" t="e">
        <f>B66+#REF!</f>
        <v>#REF!</v>
      </c>
      <c r="D66" s="5" t="e">
        <f>B66+#REF!</f>
        <v>#REF!</v>
      </c>
    </row>
    <row r="67" spans="1:30" x14ac:dyDescent="0.25">
      <c r="A67" t="s">
        <v>135</v>
      </c>
      <c r="B67">
        <v>2.7667899999999999</v>
      </c>
      <c r="C67" s="5" t="e">
        <f>B67+#REF!</f>
        <v>#REF!</v>
      </c>
      <c r="D67" s="5" t="e">
        <f>B67+#REF!</f>
        <v>#REF!</v>
      </c>
    </row>
    <row r="68" spans="1:30" x14ac:dyDescent="0.25">
      <c r="A68" t="s">
        <v>136</v>
      </c>
      <c r="B68">
        <v>9.2672899999999991</v>
      </c>
      <c r="C68" s="5" t="e">
        <f>B68+#REF!</f>
        <v>#REF!</v>
      </c>
      <c r="D68" s="5" t="e">
        <f>B68+#REF!</f>
        <v>#REF!</v>
      </c>
    </row>
    <row r="69" spans="1:30" x14ac:dyDescent="0.25">
      <c r="A69" t="s">
        <v>137</v>
      </c>
      <c r="B69">
        <v>-6.98393</v>
      </c>
      <c r="C69" s="5" t="e">
        <f>B69+#REF!</f>
        <v>#REF!</v>
      </c>
      <c r="D69" s="5" t="e">
        <f>B69+#REF!</f>
        <v>#REF!</v>
      </c>
    </row>
    <row r="70" spans="1:30" x14ac:dyDescent="0.25">
      <c r="A70" t="s">
        <v>138</v>
      </c>
      <c r="B70">
        <v>0.31470900000000002</v>
      </c>
      <c r="C70" s="5" t="e">
        <f>B70+#REF!</f>
        <v>#REF!</v>
      </c>
      <c r="D70" s="5" t="e">
        <f>B70+#REF!</f>
        <v>#REF!</v>
      </c>
    </row>
    <row r="71" spans="1:30" x14ac:dyDescent="0.25">
      <c r="A71" t="s">
        <v>139</v>
      </c>
      <c r="B71">
        <v>-0.33803100000000003</v>
      </c>
      <c r="C71" s="5" t="e">
        <f>B71+#REF!</f>
        <v>#REF!</v>
      </c>
      <c r="D71" s="5" t="e">
        <f>B71+#REF!</f>
        <v>#REF!</v>
      </c>
    </row>
    <row r="72" spans="1:30" x14ac:dyDescent="0.25">
      <c r="A72" t="s">
        <v>140</v>
      </c>
      <c r="B72">
        <v>-10.535500000000001</v>
      </c>
      <c r="C72" s="5" t="e">
        <f>B72+#REF!</f>
        <v>#REF!</v>
      </c>
      <c r="D72" s="5" t="e">
        <f>B72+#REF!</f>
        <v>#REF!</v>
      </c>
    </row>
    <row r="73" spans="1:30" x14ac:dyDescent="0.25">
      <c r="A73" t="s">
        <v>141</v>
      </c>
      <c r="B73">
        <v>7.3772900000000003</v>
      </c>
      <c r="C73" s="5" t="e">
        <f>B73+#REF!</f>
        <v>#REF!</v>
      </c>
      <c r="D73" s="5" t="e">
        <f>B73+#REF!</f>
        <v>#REF!</v>
      </c>
    </row>
    <row r="74" spans="1:30" x14ac:dyDescent="0.25">
      <c r="A74" t="s">
        <v>142</v>
      </c>
      <c r="B74">
        <v>-1.87202</v>
      </c>
      <c r="C74" s="5" t="e">
        <f>B74+#REF!</f>
        <v>#REF!</v>
      </c>
      <c r="D74" s="5" t="e">
        <f>B74+#REF!</f>
        <v>#REF!</v>
      </c>
    </row>
    <row r="76" spans="1:30" x14ac:dyDescent="0.25">
      <c r="A76" t="s">
        <v>282</v>
      </c>
    </row>
    <row r="77" spans="1:30" x14ac:dyDescent="0.25">
      <c r="B77" s="1">
        <v>2022</v>
      </c>
      <c r="C77" s="2">
        <v>2023</v>
      </c>
      <c r="D77" s="1">
        <v>2024</v>
      </c>
      <c r="E77" s="2">
        <v>2025</v>
      </c>
      <c r="F77" s="1">
        <v>2026</v>
      </c>
      <c r="G77" s="2">
        <v>2027</v>
      </c>
      <c r="H77" s="1">
        <v>2028</v>
      </c>
      <c r="I77" s="2">
        <v>2029</v>
      </c>
      <c r="J77" s="1">
        <v>2030</v>
      </c>
      <c r="K77" s="2">
        <v>2031</v>
      </c>
      <c r="L77" s="1">
        <v>2032</v>
      </c>
      <c r="M77" s="2">
        <v>2033</v>
      </c>
      <c r="N77" s="1">
        <v>2034</v>
      </c>
      <c r="O77" s="2">
        <v>2035</v>
      </c>
      <c r="P77" s="1">
        <v>2036</v>
      </c>
      <c r="Q77" s="2">
        <v>2037</v>
      </c>
      <c r="R77" s="1">
        <v>2038</v>
      </c>
      <c r="S77" s="2">
        <v>2039</v>
      </c>
      <c r="T77" s="1">
        <v>2040</v>
      </c>
      <c r="U77" s="2">
        <v>2041</v>
      </c>
      <c r="V77" s="1">
        <v>2042</v>
      </c>
      <c r="W77" s="2">
        <v>2043</v>
      </c>
      <c r="X77" s="1">
        <v>2044</v>
      </c>
      <c r="Y77" s="2">
        <v>2045</v>
      </c>
      <c r="Z77" s="1">
        <v>2046</v>
      </c>
      <c r="AA77" s="2">
        <v>2047</v>
      </c>
      <c r="AB77" s="1">
        <v>2048</v>
      </c>
      <c r="AC77" s="2">
        <v>2049</v>
      </c>
      <c r="AD77" s="1">
        <v>2050</v>
      </c>
    </row>
    <row r="78" spans="1:30" x14ac:dyDescent="0.25">
      <c r="A78" s="4" t="s">
        <v>13</v>
      </c>
      <c r="B78" s="5" t="e">
        <f>#REF!</f>
        <v>#REF!</v>
      </c>
      <c r="C78" s="5" t="e">
        <f>#REF!</f>
        <v>#REF!</v>
      </c>
      <c r="D78" s="5" t="e">
        <f>#REF!</f>
        <v>#REF!</v>
      </c>
      <c r="E78" s="5" t="e">
        <f>#REF!</f>
        <v>#REF!</v>
      </c>
      <c r="F78" s="5" t="e">
        <f>#REF!</f>
        <v>#REF!</v>
      </c>
      <c r="G78" s="5" t="e">
        <f>#REF!</f>
        <v>#REF!</v>
      </c>
      <c r="H78" s="5" t="e">
        <f>#REF!</f>
        <v>#REF!</v>
      </c>
      <c r="I78" s="5" t="e">
        <f>#REF!</f>
        <v>#REF!</v>
      </c>
      <c r="J78" s="5" t="e">
        <f>#REF!</f>
        <v>#REF!</v>
      </c>
      <c r="K78" s="5" t="e">
        <f>#REF!</f>
        <v>#REF!</v>
      </c>
      <c r="L78" s="5" t="e">
        <f>#REF!</f>
        <v>#REF!</v>
      </c>
      <c r="M78" s="5" t="e">
        <f>#REF!</f>
        <v>#REF!</v>
      </c>
      <c r="N78" s="5" t="e">
        <f>#REF!</f>
        <v>#REF!</v>
      </c>
      <c r="O78" s="5" t="e">
        <f>#REF!</f>
        <v>#REF!</v>
      </c>
      <c r="P78" s="5" t="e">
        <f>#REF!</f>
        <v>#REF!</v>
      </c>
      <c r="Q78" s="5" t="e">
        <f>#REF!</f>
        <v>#REF!</v>
      </c>
      <c r="R78" s="5" t="e">
        <f>#REF!</f>
        <v>#REF!</v>
      </c>
      <c r="S78" s="5" t="e">
        <f>#REF!</f>
        <v>#REF!</v>
      </c>
      <c r="T78" s="5" t="e">
        <f>#REF!</f>
        <v>#REF!</v>
      </c>
      <c r="U78" s="5" t="e">
        <f>#REF!</f>
        <v>#REF!</v>
      </c>
      <c r="V78" s="5" t="e">
        <f>#REF!</f>
        <v>#REF!</v>
      </c>
      <c r="W78" s="5" t="e">
        <f>#REF!</f>
        <v>#REF!</v>
      </c>
      <c r="X78" s="5" t="e">
        <f>#REF!</f>
        <v>#REF!</v>
      </c>
      <c r="Y78" s="5" t="e">
        <f>#REF!</f>
        <v>#REF!</v>
      </c>
      <c r="Z78" s="5" t="e">
        <f>#REF!</f>
        <v>#REF!</v>
      </c>
      <c r="AA78" s="5" t="e">
        <f>#REF!</f>
        <v>#REF!</v>
      </c>
      <c r="AB78" s="5" t="e">
        <f>#REF!</f>
        <v>#REF!</v>
      </c>
      <c r="AC78" s="5" t="e">
        <f>#REF!</f>
        <v>#REF!</v>
      </c>
      <c r="AD78" s="5" t="e">
        <f>#REF!</f>
        <v>#REF!</v>
      </c>
    </row>
    <row r="79" spans="1:30" x14ac:dyDescent="0.25">
      <c r="A79" s="4" t="s">
        <v>12</v>
      </c>
      <c r="B79" s="5" t="e">
        <f>#REF!</f>
        <v>#REF!</v>
      </c>
      <c r="C79" s="5" t="e">
        <f>#REF!</f>
        <v>#REF!</v>
      </c>
      <c r="D79" s="5" t="e">
        <f>#REF!</f>
        <v>#REF!</v>
      </c>
      <c r="E79" s="5" t="e">
        <f>#REF!</f>
        <v>#REF!</v>
      </c>
      <c r="F79" s="5" t="e">
        <f>#REF!</f>
        <v>#REF!</v>
      </c>
      <c r="G79" s="5" t="e">
        <f>#REF!</f>
        <v>#REF!</v>
      </c>
      <c r="H79" s="5" t="e">
        <f>#REF!</f>
        <v>#REF!</v>
      </c>
      <c r="I79" s="5" t="e">
        <f>#REF!</f>
        <v>#REF!</v>
      </c>
      <c r="J79" s="5" t="e">
        <f>#REF!</f>
        <v>#REF!</v>
      </c>
      <c r="K79" s="5" t="e">
        <f>#REF!</f>
        <v>#REF!</v>
      </c>
      <c r="L79" s="5" t="e">
        <f>#REF!</f>
        <v>#REF!</v>
      </c>
      <c r="M79" s="5" t="e">
        <f>#REF!</f>
        <v>#REF!</v>
      </c>
      <c r="N79" s="5" t="e">
        <f>#REF!</f>
        <v>#REF!</v>
      </c>
      <c r="O79" s="5" t="e">
        <f>#REF!</f>
        <v>#REF!</v>
      </c>
      <c r="P79" s="5" t="e">
        <f>#REF!</f>
        <v>#REF!</v>
      </c>
      <c r="Q79" s="5" t="e">
        <f>#REF!</f>
        <v>#REF!</v>
      </c>
      <c r="R79" s="5" t="e">
        <f>#REF!</f>
        <v>#REF!</v>
      </c>
      <c r="S79" s="5" t="e">
        <f>#REF!</f>
        <v>#REF!</v>
      </c>
      <c r="T79" s="5" t="e">
        <f>#REF!</f>
        <v>#REF!</v>
      </c>
      <c r="U79" s="5" t="e">
        <f>#REF!</f>
        <v>#REF!</v>
      </c>
      <c r="V79" s="5" t="e">
        <f>#REF!</f>
        <v>#REF!</v>
      </c>
      <c r="W79" s="5" t="e">
        <f>#REF!</f>
        <v>#REF!</v>
      </c>
      <c r="X79" s="5" t="e">
        <f>#REF!</f>
        <v>#REF!</v>
      </c>
      <c r="Y79" s="5" t="e">
        <f>#REF!</f>
        <v>#REF!</v>
      </c>
      <c r="Z79" s="5" t="e">
        <f>#REF!</f>
        <v>#REF!</v>
      </c>
      <c r="AA79" s="5" t="e">
        <f>#REF!</f>
        <v>#REF!</v>
      </c>
      <c r="AB79" s="5" t="e">
        <f>#REF!</f>
        <v>#REF!</v>
      </c>
      <c r="AC79" s="5" t="e">
        <f>#REF!</f>
        <v>#REF!</v>
      </c>
      <c r="AD79" s="5" t="e">
        <f>#REF!</f>
        <v>#REF!</v>
      </c>
    </row>
    <row r="80" spans="1:30" x14ac:dyDescent="0.25">
      <c r="A80" s="4" t="s">
        <v>14</v>
      </c>
      <c r="B80" s="5" t="e">
        <f>#REF!</f>
        <v>#REF!</v>
      </c>
      <c r="C80" s="5" t="e">
        <f>#REF!</f>
        <v>#REF!</v>
      </c>
      <c r="D80" s="5" t="e">
        <f>#REF!</f>
        <v>#REF!</v>
      </c>
      <c r="E80" s="5" t="e">
        <f>#REF!</f>
        <v>#REF!</v>
      </c>
      <c r="F80" s="5" t="e">
        <f>#REF!</f>
        <v>#REF!</v>
      </c>
      <c r="G80" s="5" t="e">
        <f>#REF!</f>
        <v>#REF!</v>
      </c>
      <c r="H80" s="5" t="e">
        <f>#REF!</f>
        <v>#REF!</v>
      </c>
      <c r="I80" s="5" t="e">
        <f>#REF!</f>
        <v>#REF!</v>
      </c>
      <c r="J80" s="5" t="e">
        <f>#REF!</f>
        <v>#REF!</v>
      </c>
      <c r="K80" s="5" t="e">
        <f>#REF!</f>
        <v>#REF!</v>
      </c>
      <c r="L80" s="5" t="e">
        <f>#REF!</f>
        <v>#REF!</v>
      </c>
      <c r="M80" s="5" t="e">
        <f>#REF!</f>
        <v>#REF!</v>
      </c>
      <c r="N80" s="5" t="e">
        <f>#REF!</f>
        <v>#REF!</v>
      </c>
      <c r="O80" s="5" t="e">
        <f>#REF!</f>
        <v>#REF!</v>
      </c>
      <c r="P80" s="5" t="e">
        <f>#REF!</f>
        <v>#REF!</v>
      </c>
      <c r="Q80" s="5" t="e">
        <f>#REF!</f>
        <v>#REF!</v>
      </c>
      <c r="R80" s="5" t="e">
        <f>#REF!</f>
        <v>#REF!</v>
      </c>
      <c r="S80" s="5" t="e">
        <f>#REF!</f>
        <v>#REF!</v>
      </c>
      <c r="T80" s="5" t="e">
        <f>#REF!</f>
        <v>#REF!</v>
      </c>
      <c r="U80" s="5" t="e">
        <f>#REF!</f>
        <v>#REF!</v>
      </c>
      <c r="V80" s="5" t="e">
        <f>#REF!</f>
        <v>#REF!</v>
      </c>
      <c r="W80" s="5" t="e">
        <f>#REF!</f>
        <v>#REF!</v>
      </c>
      <c r="X80" s="5" t="e">
        <f>#REF!</f>
        <v>#REF!</v>
      </c>
      <c r="Y80" s="5" t="e">
        <f>#REF!</f>
        <v>#REF!</v>
      </c>
      <c r="Z80" s="5" t="e">
        <f>#REF!</f>
        <v>#REF!</v>
      </c>
      <c r="AA80" s="5" t="e">
        <f>#REF!</f>
        <v>#REF!</v>
      </c>
      <c r="AB80" s="5" t="e">
        <f>#REF!</f>
        <v>#REF!</v>
      </c>
      <c r="AC80" s="5" t="e">
        <f>#REF!</f>
        <v>#REF!</v>
      </c>
      <c r="AD80" s="5" t="e">
        <f>#REF!</f>
        <v>#REF!</v>
      </c>
    </row>
    <row r="81" spans="1:30" x14ac:dyDescent="0.25">
      <c r="A81" s="4" t="s">
        <v>9</v>
      </c>
      <c r="B81" s="5" t="e">
        <f>#REF!</f>
        <v>#REF!</v>
      </c>
      <c r="C81" s="5" t="e">
        <f>#REF!</f>
        <v>#REF!</v>
      </c>
      <c r="D81" s="5" t="e">
        <f>#REF!</f>
        <v>#REF!</v>
      </c>
      <c r="E81" s="5" t="e">
        <f>#REF!</f>
        <v>#REF!</v>
      </c>
      <c r="F81" s="5" t="e">
        <f>#REF!</f>
        <v>#REF!</v>
      </c>
      <c r="G81" s="5" t="e">
        <f>#REF!</f>
        <v>#REF!</v>
      </c>
      <c r="H81" s="5" t="e">
        <f>#REF!</f>
        <v>#REF!</v>
      </c>
      <c r="I81" s="5" t="e">
        <f>#REF!</f>
        <v>#REF!</v>
      </c>
      <c r="J81" s="5" t="e">
        <f>#REF!</f>
        <v>#REF!</v>
      </c>
      <c r="K81" s="5" t="e">
        <f>#REF!</f>
        <v>#REF!</v>
      </c>
      <c r="L81" s="5" t="e">
        <f>#REF!</f>
        <v>#REF!</v>
      </c>
      <c r="M81" s="5" t="e">
        <f>#REF!</f>
        <v>#REF!</v>
      </c>
      <c r="N81" s="5" t="e">
        <f>#REF!</f>
        <v>#REF!</v>
      </c>
      <c r="O81" s="5" t="e">
        <f>#REF!</f>
        <v>#REF!</v>
      </c>
      <c r="P81" s="5" t="e">
        <f>#REF!</f>
        <v>#REF!</v>
      </c>
      <c r="Q81" s="5" t="e">
        <f>#REF!</f>
        <v>#REF!</v>
      </c>
      <c r="R81" s="5" t="e">
        <f>#REF!</f>
        <v>#REF!</v>
      </c>
      <c r="S81" s="5" t="e">
        <f>#REF!</f>
        <v>#REF!</v>
      </c>
      <c r="T81" s="5" t="e">
        <f>#REF!</f>
        <v>#REF!</v>
      </c>
      <c r="U81" s="5" t="e">
        <f>#REF!</f>
        <v>#REF!</v>
      </c>
      <c r="V81" s="5" t="e">
        <f>#REF!</f>
        <v>#REF!</v>
      </c>
      <c r="W81" s="5" t="e">
        <f>#REF!</f>
        <v>#REF!</v>
      </c>
      <c r="X81" s="5" t="e">
        <f>#REF!</f>
        <v>#REF!</v>
      </c>
      <c r="Y81" s="5" t="e">
        <f>#REF!</f>
        <v>#REF!</v>
      </c>
      <c r="Z81" s="5" t="e">
        <f>#REF!</f>
        <v>#REF!</v>
      </c>
      <c r="AA81" s="5" t="e">
        <f>#REF!</f>
        <v>#REF!</v>
      </c>
      <c r="AB81" s="5" t="e">
        <f>#REF!</f>
        <v>#REF!</v>
      </c>
      <c r="AC81" s="5" t="e">
        <f>#REF!</f>
        <v>#REF!</v>
      </c>
      <c r="AD81" s="5" t="e">
        <f>#REF!</f>
        <v>#REF!</v>
      </c>
    </row>
    <row r="82" spans="1:30" x14ac:dyDescent="0.25">
      <c r="A82" s="4" t="s">
        <v>10</v>
      </c>
      <c r="B82" s="5" t="e">
        <f>#REF!</f>
        <v>#REF!</v>
      </c>
      <c r="C82" s="5" t="e">
        <f>#REF!</f>
        <v>#REF!</v>
      </c>
      <c r="D82" s="5" t="e">
        <f>#REF!</f>
        <v>#REF!</v>
      </c>
      <c r="E82" s="5" t="e">
        <f>#REF!</f>
        <v>#REF!</v>
      </c>
      <c r="F82" s="5" t="e">
        <f>#REF!</f>
        <v>#REF!</v>
      </c>
      <c r="G82" s="5" t="e">
        <f>#REF!</f>
        <v>#REF!</v>
      </c>
      <c r="H82" s="5" t="e">
        <f>#REF!</f>
        <v>#REF!</v>
      </c>
      <c r="I82" s="5" t="e">
        <f>#REF!</f>
        <v>#REF!</v>
      </c>
      <c r="J82" s="5" t="e">
        <f>#REF!</f>
        <v>#REF!</v>
      </c>
      <c r="K82" s="5" t="e">
        <f>#REF!</f>
        <v>#REF!</v>
      </c>
      <c r="L82" s="5" t="e">
        <f>#REF!</f>
        <v>#REF!</v>
      </c>
      <c r="M82" s="5" t="e">
        <f>#REF!</f>
        <v>#REF!</v>
      </c>
      <c r="N82" s="5" t="e">
        <f>#REF!</f>
        <v>#REF!</v>
      </c>
      <c r="O82" s="5" t="e">
        <f>#REF!</f>
        <v>#REF!</v>
      </c>
      <c r="P82" s="5" t="e">
        <f>#REF!</f>
        <v>#REF!</v>
      </c>
      <c r="Q82" s="5" t="e">
        <f>#REF!</f>
        <v>#REF!</v>
      </c>
      <c r="R82" s="5" t="e">
        <f>#REF!</f>
        <v>#REF!</v>
      </c>
      <c r="S82" s="5" t="e">
        <f>#REF!</f>
        <v>#REF!</v>
      </c>
      <c r="T82" s="5" t="e">
        <f>#REF!</f>
        <v>#REF!</v>
      </c>
      <c r="U82" s="5" t="e">
        <f>#REF!</f>
        <v>#REF!</v>
      </c>
      <c r="V82" s="5" t="e">
        <f>#REF!</f>
        <v>#REF!</v>
      </c>
      <c r="W82" s="5" t="e">
        <f>#REF!</f>
        <v>#REF!</v>
      </c>
      <c r="X82" s="5" t="e">
        <f>#REF!</f>
        <v>#REF!</v>
      </c>
      <c r="Y82" s="5" t="e">
        <f>#REF!</f>
        <v>#REF!</v>
      </c>
      <c r="Z82" s="5" t="e">
        <f>#REF!</f>
        <v>#REF!</v>
      </c>
      <c r="AA82" s="5" t="e">
        <f>#REF!</f>
        <v>#REF!</v>
      </c>
      <c r="AB82" s="5" t="e">
        <f>#REF!</f>
        <v>#REF!</v>
      </c>
      <c r="AC82" s="5" t="e">
        <f>#REF!</f>
        <v>#REF!</v>
      </c>
      <c r="AD82" s="5" t="e">
        <f>#REF!</f>
        <v>#REF!</v>
      </c>
    </row>
    <row r="83" spans="1:30" x14ac:dyDescent="0.25">
      <c r="A83" s="4" t="s">
        <v>11</v>
      </c>
      <c r="B83" s="5" t="e">
        <f>#REF!</f>
        <v>#REF!</v>
      </c>
      <c r="C83" s="5" t="e">
        <f>#REF!</f>
        <v>#REF!</v>
      </c>
      <c r="D83" s="5" t="e">
        <f>#REF!</f>
        <v>#REF!</v>
      </c>
      <c r="E83" s="5" t="e">
        <f>#REF!</f>
        <v>#REF!</v>
      </c>
      <c r="F83" s="5" t="e">
        <f>#REF!</f>
        <v>#REF!</v>
      </c>
      <c r="G83" s="5" t="e">
        <f>#REF!</f>
        <v>#REF!</v>
      </c>
      <c r="H83" s="5" t="e">
        <f>#REF!</f>
        <v>#REF!</v>
      </c>
      <c r="I83" s="5" t="e">
        <f>#REF!</f>
        <v>#REF!</v>
      </c>
      <c r="J83" s="5" t="e">
        <f>#REF!</f>
        <v>#REF!</v>
      </c>
      <c r="K83" s="5" t="e">
        <f>#REF!</f>
        <v>#REF!</v>
      </c>
      <c r="L83" s="5" t="e">
        <f>#REF!</f>
        <v>#REF!</v>
      </c>
      <c r="M83" s="5" t="e">
        <f>#REF!</f>
        <v>#REF!</v>
      </c>
      <c r="N83" s="5" t="e">
        <f>#REF!</f>
        <v>#REF!</v>
      </c>
      <c r="O83" s="5" t="e">
        <f>#REF!</f>
        <v>#REF!</v>
      </c>
      <c r="P83" s="5" t="e">
        <f>#REF!</f>
        <v>#REF!</v>
      </c>
      <c r="Q83" s="5" t="e">
        <f>#REF!</f>
        <v>#REF!</v>
      </c>
      <c r="R83" s="5" t="e">
        <f>#REF!</f>
        <v>#REF!</v>
      </c>
      <c r="S83" s="5" t="e">
        <f>#REF!</f>
        <v>#REF!</v>
      </c>
      <c r="T83" s="5" t="e">
        <f>#REF!</f>
        <v>#REF!</v>
      </c>
      <c r="U83" s="5" t="e">
        <f>#REF!</f>
        <v>#REF!</v>
      </c>
      <c r="V83" s="5" t="e">
        <f>#REF!</f>
        <v>#REF!</v>
      </c>
      <c r="W83" s="5" t="e">
        <f>#REF!</f>
        <v>#REF!</v>
      </c>
      <c r="X83" s="5" t="e">
        <f>#REF!</f>
        <v>#REF!</v>
      </c>
      <c r="Y83" s="5" t="e">
        <f>#REF!</f>
        <v>#REF!</v>
      </c>
      <c r="Z83" s="5" t="e">
        <f>#REF!</f>
        <v>#REF!</v>
      </c>
      <c r="AA83" s="5" t="e">
        <f>#REF!</f>
        <v>#REF!</v>
      </c>
      <c r="AB83" s="5" t="e">
        <f>#REF!</f>
        <v>#REF!</v>
      </c>
      <c r="AC83" s="5" t="e">
        <f>#REF!</f>
        <v>#REF!</v>
      </c>
      <c r="AD83" s="5" t="e">
        <f>#REF!</f>
        <v>#REF!</v>
      </c>
    </row>
    <row r="84" spans="1:30" x14ac:dyDescent="0.2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row>
    <row r="85" spans="1:30" x14ac:dyDescent="0.25">
      <c r="A85" s="4" t="s">
        <v>15</v>
      </c>
      <c r="B85" s="5" t="e">
        <f>#REF!</f>
        <v>#REF!</v>
      </c>
      <c r="C85" s="5" t="e">
        <f>#REF!</f>
        <v>#REF!</v>
      </c>
      <c r="D85" s="5" t="e">
        <f>#REF!</f>
        <v>#REF!</v>
      </c>
      <c r="E85" s="5" t="e">
        <f>#REF!</f>
        <v>#REF!</v>
      </c>
      <c r="F85" s="5" t="e">
        <f>#REF!</f>
        <v>#REF!</v>
      </c>
      <c r="G85" s="5" t="e">
        <f>#REF!</f>
        <v>#REF!</v>
      </c>
      <c r="H85" s="5" t="e">
        <f>#REF!</f>
        <v>#REF!</v>
      </c>
      <c r="I85" s="5" t="e">
        <f>#REF!</f>
        <v>#REF!</v>
      </c>
      <c r="J85" s="5" t="e">
        <f>#REF!</f>
        <v>#REF!</v>
      </c>
      <c r="K85" s="5" t="e">
        <f>#REF!</f>
        <v>#REF!</v>
      </c>
      <c r="L85" s="5" t="e">
        <f>#REF!</f>
        <v>#REF!</v>
      </c>
      <c r="M85" s="5" t="e">
        <f>#REF!</f>
        <v>#REF!</v>
      </c>
      <c r="N85" s="5" t="e">
        <f>#REF!</f>
        <v>#REF!</v>
      </c>
      <c r="O85" s="5" t="e">
        <f>#REF!</f>
        <v>#REF!</v>
      </c>
      <c r="P85" s="5" t="e">
        <f>#REF!</f>
        <v>#REF!</v>
      </c>
      <c r="Q85" s="5" t="e">
        <f>#REF!</f>
        <v>#REF!</v>
      </c>
      <c r="R85" s="5" t="e">
        <f>#REF!</f>
        <v>#REF!</v>
      </c>
      <c r="S85" s="5" t="e">
        <f>#REF!</f>
        <v>#REF!</v>
      </c>
      <c r="T85" s="5" t="e">
        <f>#REF!</f>
        <v>#REF!</v>
      </c>
      <c r="U85" s="5" t="e">
        <f>#REF!</f>
        <v>#REF!</v>
      </c>
      <c r="V85" s="5" t="e">
        <f>#REF!</f>
        <v>#REF!</v>
      </c>
      <c r="W85" s="5" t="e">
        <f>#REF!</f>
        <v>#REF!</v>
      </c>
      <c r="X85" s="5" t="e">
        <f>#REF!</f>
        <v>#REF!</v>
      </c>
      <c r="Y85" s="5" t="e">
        <f>#REF!</f>
        <v>#REF!</v>
      </c>
      <c r="Z85" s="5" t="e">
        <f>#REF!</f>
        <v>#REF!</v>
      </c>
      <c r="AA85" s="5" t="e">
        <f>#REF!</f>
        <v>#REF!</v>
      </c>
      <c r="AB85" s="5" t="e">
        <f>#REF!</f>
        <v>#REF!</v>
      </c>
      <c r="AC85" s="5" t="e">
        <f>#REF!</f>
        <v>#REF!</v>
      </c>
      <c r="AD85" s="5" t="e">
        <f>#REF!</f>
        <v>#REF!</v>
      </c>
    </row>
    <row r="86" spans="1:30" x14ac:dyDescent="0.25">
      <c r="A86" s="4" t="s">
        <v>6</v>
      </c>
      <c r="B86" s="5" t="e">
        <f>#REF!</f>
        <v>#REF!</v>
      </c>
      <c r="C86" s="5" t="e">
        <f>#REF!</f>
        <v>#REF!</v>
      </c>
      <c r="D86" s="5" t="e">
        <f>#REF!</f>
        <v>#REF!</v>
      </c>
      <c r="E86" s="5" t="e">
        <f>#REF!</f>
        <v>#REF!</v>
      </c>
      <c r="F86" s="5" t="e">
        <f>#REF!</f>
        <v>#REF!</v>
      </c>
      <c r="G86" s="5" t="e">
        <f>#REF!</f>
        <v>#REF!</v>
      </c>
      <c r="H86" s="5" t="e">
        <f>#REF!</f>
        <v>#REF!</v>
      </c>
      <c r="I86" s="5" t="e">
        <f>#REF!</f>
        <v>#REF!</v>
      </c>
      <c r="J86" s="5" t="e">
        <f>#REF!</f>
        <v>#REF!</v>
      </c>
      <c r="K86" s="5" t="e">
        <f>#REF!</f>
        <v>#REF!</v>
      </c>
      <c r="L86" s="5" t="e">
        <f>#REF!</f>
        <v>#REF!</v>
      </c>
      <c r="M86" s="5" t="e">
        <f>#REF!</f>
        <v>#REF!</v>
      </c>
      <c r="N86" s="5" t="e">
        <f>#REF!</f>
        <v>#REF!</v>
      </c>
      <c r="O86" s="5" t="e">
        <f>#REF!</f>
        <v>#REF!</v>
      </c>
      <c r="P86" s="5" t="e">
        <f>#REF!</f>
        <v>#REF!</v>
      </c>
      <c r="Q86" s="5" t="e">
        <f>#REF!</f>
        <v>#REF!</v>
      </c>
      <c r="R86" s="5" t="e">
        <f>#REF!</f>
        <v>#REF!</v>
      </c>
      <c r="S86" s="5" t="e">
        <f>#REF!</f>
        <v>#REF!</v>
      </c>
      <c r="T86" s="5" t="e">
        <f>#REF!</f>
        <v>#REF!</v>
      </c>
      <c r="U86" s="5" t="e">
        <f>#REF!</f>
        <v>#REF!</v>
      </c>
      <c r="V86" s="5" t="e">
        <f>#REF!</f>
        <v>#REF!</v>
      </c>
      <c r="W86" s="5" t="e">
        <f>#REF!</f>
        <v>#REF!</v>
      </c>
      <c r="X86" s="5" t="e">
        <f>#REF!</f>
        <v>#REF!</v>
      </c>
      <c r="Y86" s="5" t="e">
        <f>#REF!</f>
        <v>#REF!</v>
      </c>
      <c r="Z86" s="5" t="e">
        <f>#REF!</f>
        <v>#REF!</v>
      </c>
      <c r="AA86" s="5" t="e">
        <f>#REF!</f>
        <v>#REF!</v>
      </c>
      <c r="AB86" s="5" t="e">
        <f>#REF!</f>
        <v>#REF!</v>
      </c>
      <c r="AC86" s="5" t="e">
        <f>#REF!</f>
        <v>#REF!</v>
      </c>
      <c r="AD86" s="5" t="e">
        <f>#REF!</f>
        <v>#REF!</v>
      </c>
    </row>
    <row r="87" spans="1:30" x14ac:dyDescent="0.2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row>
    <row r="88" spans="1:30" x14ac:dyDescent="0.25">
      <c r="A88" s="4" t="s">
        <v>8</v>
      </c>
      <c r="B88" s="5" t="e">
        <f>#REF!</f>
        <v>#REF!</v>
      </c>
      <c r="C88" s="5" t="e">
        <f>#REF!</f>
        <v>#REF!</v>
      </c>
      <c r="D88" s="5" t="e">
        <f>#REF!</f>
        <v>#REF!</v>
      </c>
      <c r="E88" s="5" t="e">
        <f>#REF!</f>
        <v>#REF!</v>
      </c>
      <c r="F88" s="5" t="e">
        <f>#REF!</f>
        <v>#REF!</v>
      </c>
      <c r="G88" s="5" t="e">
        <f>#REF!</f>
        <v>#REF!</v>
      </c>
      <c r="H88" s="5" t="e">
        <f>#REF!</f>
        <v>#REF!</v>
      </c>
      <c r="I88" s="5" t="e">
        <f>#REF!</f>
        <v>#REF!</v>
      </c>
      <c r="J88" s="5" t="e">
        <f>#REF!</f>
        <v>#REF!</v>
      </c>
      <c r="K88" s="5" t="e">
        <f>#REF!</f>
        <v>#REF!</v>
      </c>
      <c r="L88" s="5" t="e">
        <f>#REF!</f>
        <v>#REF!</v>
      </c>
      <c r="M88" s="5" t="e">
        <f>#REF!</f>
        <v>#REF!</v>
      </c>
      <c r="N88" s="5" t="e">
        <f>#REF!</f>
        <v>#REF!</v>
      </c>
      <c r="O88" s="5" t="e">
        <f>#REF!</f>
        <v>#REF!</v>
      </c>
      <c r="P88" s="5" t="e">
        <f>#REF!</f>
        <v>#REF!</v>
      </c>
      <c r="Q88" s="5" t="e">
        <f>#REF!</f>
        <v>#REF!</v>
      </c>
      <c r="R88" s="5" t="e">
        <f>#REF!</f>
        <v>#REF!</v>
      </c>
      <c r="S88" s="5" t="e">
        <f>#REF!</f>
        <v>#REF!</v>
      </c>
      <c r="T88" s="5" t="e">
        <f>#REF!</f>
        <v>#REF!</v>
      </c>
      <c r="U88" s="5" t="e">
        <f>#REF!</f>
        <v>#REF!</v>
      </c>
      <c r="V88" s="5" t="e">
        <f>#REF!</f>
        <v>#REF!</v>
      </c>
      <c r="W88" s="5" t="e">
        <f>#REF!</f>
        <v>#REF!</v>
      </c>
      <c r="X88" s="5" t="e">
        <f>#REF!</f>
        <v>#REF!</v>
      </c>
      <c r="Y88" s="5" t="e">
        <f>#REF!</f>
        <v>#REF!</v>
      </c>
      <c r="Z88" s="5" t="e">
        <f>#REF!</f>
        <v>#REF!</v>
      </c>
      <c r="AA88" s="5" t="e">
        <f>#REF!</f>
        <v>#REF!</v>
      </c>
      <c r="AB88" s="5" t="e">
        <f>#REF!</f>
        <v>#REF!</v>
      </c>
      <c r="AC88" s="5" t="e">
        <f>#REF!</f>
        <v>#REF!</v>
      </c>
      <c r="AD88" s="5" t="e">
        <f>#REF!</f>
        <v>#REF!</v>
      </c>
    </row>
    <row r="89" spans="1:30" x14ac:dyDescent="0.25">
      <c r="A89" s="4" t="s">
        <v>7</v>
      </c>
      <c r="B89" s="5" t="e">
        <f>#REF!</f>
        <v>#REF!</v>
      </c>
      <c r="C89" s="5" t="e">
        <f>#REF!</f>
        <v>#REF!</v>
      </c>
      <c r="D89" s="5" t="e">
        <f>#REF!</f>
        <v>#REF!</v>
      </c>
      <c r="E89" s="5" t="e">
        <f>#REF!</f>
        <v>#REF!</v>
      </c>
      <c r="F89" s="5" t="e">
        <f>#REF!</f>
        <v>#REF!</v>
      </c>
      <c r="G89" s="5" t="e">
        <f>#REF!</f>
        <v>#REF!</v>
      </c>
      <c r="H89" s="5" t="e">
        <f>#REF!</f>
        <v>#REF!</v>
      </c>
      <c r="I89" s="5" t="e">
        <f>#REF!</f>
        <v>#REF!</v>
      </c>
      <c r="J89" s="5" t="e">
        <f>#REF!</f>
        <v>#REF!</v>
      </c>
      <c r="K89" s="5" t="e">
        <f>#REF!</f>
        <v>#REF!</v>
      </c>
      <c r="L89" s="5" t="e">
        <f>#REF!</f>
        <v>#REF!</v>
      </c>
      <c r="M89" s="5" t="e">
        <f>#REF!</f>
        <v>#REF!</v>
      </c>
      <c r="N89" s="5" t="e">
        <f>#REF!</f>
        <v>#REF!</v>
      </c>
      <c r="O89" s="5" t="e">
        <f>#REF!</f>
        <v>#REF!</v>
      </c>
      <c r="P89" s="5" t="e">
        <f>#REF!</f>
        <v>#REF!</v>
      </c>
      <c r="Q89" s="5" t="e">
        <f>#REF!</f>
        <v>#REF!</v>
      </c>
      <c r="R89" s="5" t="e">
        <f>#REF!</f>
        <v>#REF!</v>
      </c>
      <c r="S89" s="5" t="e">
        <f>#REF!</f>
        <v>#REF!</v>
      </c>
      <c r="T89" s="5" t="e">
        <f>#REF!</f>
        <v>#REF!</v>
      </c>
      <c r="U89" s="5" t="e">
        <f>#REF!</f>
        <v>#REF!</v>
      </c>
      <c r="V89" s="5" t="e">
        <f>#REF!</f>
        <v>#REF!</v>
      </c>
      <c r="W89" s="5" t="e">
        <f>#REF!</f>
        <v>#REF!</v>
      </c>
      <c r="X89" s="5" t="e">
        <f>#REF!</f>
        <v>#REF!</v>
      </c>
      <c r="Y89" s="5" t="e">
        <f>#REF!</f>
        <v>#REF!</v>
      </c>
      <c r="Z89" s="5" t="e">
        <f>#REF!</f>
        <v>#REF!</v>
      </c>
      <c r="AA89" s="5" t="e">
        <f>#REF!</f>
        <v>#REF!</v>
      </c>
      <c r="AB89" s="5" t="e">
        <f>#REF!</f>
        <v>#REF!</v>
      </c>
      <c r="AC89" s="5" t="e">
        <f>#REF!</f>
        <v>#REF!</v>
      </c>
      <c r="AD89" s="5" t="e">
        <f>#REF!</f>
        <v>#REF!</v>
      </c>
    </row>
    <row r="91" spans="1:30" x14ac:dyDescent="0.25">
      <c r="A91" s="7" t="s">
        <v>0</v>
      </c>
    </row>
    <row r="92" spans="1:30" x14ac:dyDescent="0.25">
      <c r="A92" s="4" t="s">
        <v>289</v>
      </c>
    </row>
    <row r="93" spans="1:30" x14ac:dyDescent="0.25">
      <c r="A93" s="4" t="s">
        <v>290</v>
      </c>
      <c r="B93" s="5" t="e">
        <f>#REF!+B83</f>
        <v>#REF!</v>
      </c>
      <c r="C93" s="5" t="e">
        <f>#REF!+C83</f>
        <v>#REF!</v>
      </c>
      <c r="D93" s="5" t="e">
        <f>#REF!+D83</f>
        <v>#REF!</v>
      </c>
      <c r="E93" s="5" t="e">
        <f>#REF!+E83</f>
        <v>#REF!</v>
      </c>
      <c r="F93" s="5" t="e">
        <f>#REF!+F83</f>
        <v>#REF!</v>
      </c>
      <c r="G93" s="5" t="e">
        <f>#REF!+G83</f>
        <v>#REF!</v>
      </c>
      <c r="H93" s="5" t="e">
        <f>#REF!+H83</f>
        <v>#REF!</v>
      </c>
      <c r="I93" s="5" t="e">
        <f>#REF!+I83</f>
        <v>#REF!</v>
      </c>
      <c r="J93" s="5" t="e">
        <f>#REF!+J83</f>
        <v>#REF!</v>
      </c>
      <c r="K93" s="5" t="e">
        <f>#REF!+K83</f>
        <v>#REF!</v>
      </c>
      <c r="L93" s="5" t="e">
        <f>#REF!+L83</f>
        <v>#REF!</v>
      </c>
      <c r="M93" s="5" t="e">
        <f>#REF!+M83</f>
        <v>#REF!</v>
      </c>
      <c r="N93" s="5" t="e">
        <f>#REF!+N83</f>
        <v>#REF!</v>
      </c>
      <c r="O93" s="5" t="e">
        <f>#REF!+O83</f>
        <v>#REF!</v>
      </c>
      <c r="P93" s="5" t="e">
        <f>#REF!+P83</f>
        <v>#REF!</v>
      </c>
      <c r="Q93" s="5" t="e">
        <f>#REF!+Q83</f>
        <v>#REF!</v>
      </c>
      <c r="R93" s="5" t="e">
        <f>#REF!+R83</f>
        <v>#REF!</v>
      </c>
      <c r="S93" s="5" t="e">
        <f>#REF!+S83</f>
        <v>#REF!</v>
      </c>
      <c r="T93" s="5" t="e">
        <f>#REF!+T83</f>
        <v>#REF!</v>
      </c>
      <c r="U93" s="5" t="e">
        <f>#REF!+U83</f>
        <v>#REF!</v>
      </c>
      <c r="V93" s="5" t="e">
        <f>#REF!+V83</f>
        <v>#REF!</v>
      </c>
      <c r="W93" s="5" t="e">
        <f>#REF!+W83</f>
        <v>#REF!</v>
      </c>
      <c r="X93" s="5" t="e">
        <f>#REF!+X83</f>
        <v>#REF!</v>
      </c>
      <c r="Y93" s="5" t="e">
        <f>#REF!+Y83</f>
        <v>#REF!</v>
      </c>
      <c r="Z93" s="5" t="e">
        <f>#REF!+Z83</f>
        <v>#REF!</v>
      </c>
      <c r="AA93" s="5" t="e">
        <f>#REF!+AA83</f>
        <v>#REF!</v>
      </c>
      <c r="AB93" s="5" t="e">
        <f>#REF!+AB83</f>
        <v>#REF!</v>
      </c>
      <c r="AC93" s="5" t="e">
        <f>#REF!+AC83</f>
        <v>#REF!</v>
      </c>
      <c r="AD93" s="5" t="e">
        <f>#REF!+AD83</f>
        <v>#REF!</v>
      </c>
    </row>
    <row r="94" spans="1:30" x14ac:dyDescent="0.25">
      <c r="A94" s="4" t="s">
        <v>8</v>
      </c>
      <c r="B94" s="5" t="e">
        <f>B88+#REF!</f>
        <v>#REF!</v>
      </c>
      <c r="C94" s="5" t="e">
        <f>C88+#REF!</f>
        <v>#REF!</v>
      </c>
      <c r="D94" s="5" t="e">
        <f>D88+#REF!</f>
        <v>#REF!</v>
      </c>
      <c r="E94" s="5" t="e">
        <f>E88+#REF!</f>
        <v>#REF!</v>
      </c>
      <c r="F94" s="5" t="e">
        <f>F88+#REF!</f>
        <v>#REF!</v>
      </c>
      <c r="G94" s="5" t="e">
        <f>G88+#REF!</f>
        <v>#REF!</v>
      </c>
      <c r="H94" s="5" t="e">
        <f>H88+#REF!</f>
        <v>#REF!</v>
      </c>
      <c r="I94" s="5" t="e">
        <f>I88+#REF!</f>
        <v>#REF!</v>
      </c>
      <c r="J94" s="5" t="e">
        <f>J88+#REF!</f>
        <v>#REF!</v>
      </c>
      <c r="K94" s="5" t="e">
        <f>K88+#REF!</f>
        <v>#REF!</v>
      </c>
      <c r="L94" s="5" t="e">
        <f>L88+#REF!</f>
        <v>#REF!</v>
      </c>
      <c r="M94" s="5" t="e">
        <f>M88+#REF!</f>
        <v>#REF!</v>
      </c>
      <c r="N94" s="5" t="e">
        <f>N88+#REF!</f>
        <v>#REF!</v>
      </c>
      <c r="O94" s="5" t="e">
        <f>O88+#REF!</f>
        <v>#REF!</v>
      </c>
      <c r="P94" s="5" t="e">
        <f>P88+#REF!</f>
        <v>#REF!</v>
      </c>
      <c r="Q94" s="5" t="e">
        <f>Q88+#REF!</f>
        <v>#REF!</v>
      </c>
      <c r="R94" s="5" t="e">
        <f>R88+#REF!</f>
        <v>#REF!</v>
      </c>
      <c r="S94" s="5" t="e">
        <f>S88+#REF!</f>
        <v>#REF!</v>
      </c>
      <c r="T94" s="5" t="e">
        <f>T88+#REF!</f>
        <v>#REF!</v>
      </c>
      <c r="U94" s="5" t="e">
        <f>U88+#REF!</f>
        <v>#REF!</v>
      </c>
      <c r="V94" s="5" t="e">
        <f>V88+#REF!</f>
        <v>#REF!</v>
      </c>
      <c r="W94" s="5" t="e">
        <f>W88+#REF!</f>
        <v>#REF!</v>
      </c>
      <c r="X94" s="5" t="e">
        <f>X88+#REF!</f>
        <v>#REF!</v>
      </c>
      <c r="Y94" s="5" t="e">
        <f>Y88+#REF!</f>
        <v>#REF!</v>
      </c>
      <c r="Z94" s="5" t="e">
        <f>Z88+#REF!</f>
        <v>#REF!</v>
      </c>
      <c r="AA94" s="5" t="e">
        <f>AA88+#REF!</f>
        <v>#REF!</v>
      </c>
      <c r="AB94" s="5" t="e">
        <f>AB88+#REF!</f>
        <v>#REF!</v>
      </c>
      <c r="AC94" s="5" t="e">
        <f>AC88+#REF!</f>
        <v>#REF!</v>
      </c>
      <c r="AD94" s="5" t="e">
        <f>AD88+#REF!</f>
        <v>#REF!</v>
      </c>
    </row>
    <row r="95" spans="1:30" x14ac:dyDescent="0.25">
      <c r="A95" s="4" t="s">
        <v>7</v>
      </c>
      <c r="B95" s="5" t="e">
        <f>B89+#REF!</f>
        <v>#REF!</v>
      </c>
      <c r="C95" s="5" t="e">
        <f>C89+#REF!</f>
        <v>#REF!</v>
      </c>
      <c r="D95" s="5" t="e">
        <f>D89+#REF!</f>
        <v>#REF!</v>
      </c>
      <c r="E95" s="5" t="e">
        <f>E89+#REF!</f>
        <v>#REF!</v>
      </c>
      <c r="F95" s="5" t="e">
        <f>F89+#REF!</f>
        <v>#REF!</v>
      </c>
      <c r="G95" s="5" t="e">
        <f>G89+#REF!</f>
        <v>#REF!</v>
      </c>
      <c r="H95" s="5" t="e">
        <f>H89+#REF!</f>
        <v>#REF!</v>
      </c>
      <c r="I95" s="5" t="e">
        <f>I89+#REF!</f>
        <v>#REF!</v>
      </c>
      <c r="J95" s="5" t="e">
        <f>J89+#REF!</f>
        <v>#REF!</v>
      </c>
      <c r="K95" s="5" t="e">
        <f>K89+#REF!</f>
        <v>#REF!</v>
      </c>
      <c r="L95" s="5" t="e">
        <f>L89+#REF!</f>
        <v>#REF!</v>
      </c>
      <c r="M95" s="5" t="e">
        <f>M89+#REF!</f>
        <v>#REF!</v>
      </c>
      <c r="N95" s="5" t="e">
        <f>N89+#REF!</f>
        <v>#REF!</v>
      </c>
      <c r="O95" s="5" t="e">
        <f>O89+#REF!</f>
        <v>#REF!</v>
      </c>
      <c r="P95" s="5" t="e">
        <f>P89+#REF!</f>
        <v>#REF!</v>
      </c>
      <c r="Q95" s="5" t="e">
        <f>Q89+#REF!</f>
        <v>#REF!</v>
      </c>
      <c r="R95" s="5" t="e">
        <f>R89+#REF!</f>
        <v>#REF!</v>
      </c>
      <c r="S95" s="5" t="e">
        <f>S89+#REF!</f>
        <v>#REF!</v>
      </c>
      <c r="T95" s="5" t="e">
        <f>T89+#REF!</f>
        <v>#REF!</v>
      </c>
      <c r="U95" s="5" t="e">
        <f>U89+#REF!</f>
        <v>#REF!</v>
      </c>
      <c r="V95" s="5" t="e">
        <f>V89+#REF!</f>
        <v>#REF!</v>
      </c>
      <c r="W95" s="5" t="e">
        <f>W89+#REF!</f>
        <v>#REF!</v>
      </c>
      <c r="X95" s="5" t="e">
        <f>X89+#REF!</f>
        <v>#REF!</v>
      </c>
      <c r="Y95" s="5" t="e">
        <f>Y89+#REF!</f>
        <v>#REF!</v>
      </c>
      <c r="Z95" s="5" t="e">
        <f>Z89+#REF!</f>
        <v>#REF!</v>
      </c>
      <c r="AA95" s="5" t="e">
        <f>AA89+#REF!</f>
        <v>#REF!</v>
      </c>
      <c r="AB95" s="5" t="e">
        <f>AB89+#REF!</f>
        <v>#REF!</v>
      </c>
      <c r="AC95" s="5" t="e">
        <f>AC89+#REF!</f>
        <v>#REF!</v>
      </c>
      <c r="AD95" s="5" t="e">
        <f>AD89+#REF!</f>
        <v>#REF!</v>
      </c>
    </row>
    <row r="97" spans="1:61" x14ac:dyDescent="0.25">
      <c r="A97" s="7" t="s">
        <v>1</v>
      </c>
    </row>
    <row r="98" spans="1:61" x14ac:dyDescent="0.25">
      <c r="A98" s="4" t="s">
        <v>289</v>
      </c>
      <c r="B98" s="4" t="e">
        <f>#REF!</f>
        <v>#REF!</v>
      </c>
      <c r="C98" s="4" t="e">
        <f>#REF!</f>
        <v>#REF!</v>
      </c>
      <c r="D98" s="4" t="e">
        <f>#REF!</f>
        <v>#REF!</v>
      </c>
      <c r="E98" s="4" t="e">
        <f>#REF!</f>
        <v>#REF!</v>
      </c>
      <c r="F98" s="4" t="e">
        <f>#REF!</f>
        <v>#REF!</v>
      </c>
      <c r="G98" s="4" t="e">
        <f>#REF!</f>
        <v>#REF!</v>
      </c>
      <c r="H98" s="4" t="e">
        <f>#REF!</f>
        <v>#REF!</v>
      </c>
      <c r="I98" s="4" t="e">
        <f>#REF!</f>
        <v>#REF!</v>
      </c>
      <c r="J98" s="4" t="e">
        <f>#REF!</f>
        <v>#REF!</v>
      </c>
      <c r="K98" s="4" t="e">
        <f>#REF!</f>
        <v>#REF!</v>
      </c>
      <c r="L98" s="4" t="e">
        <f>#REF!</f>
        <v>#REF!</v>
      </c>
      <c r="M98" s="4" t="e">
        <f>#REF!</f>
        <v>#REF!</v>
      </c>
      <c r="N98" s="4" t="e">
        <f>#REF!</f>
        <v>#REF!</v>
      </c>
      <c r="O98" s="4" t="e">
        <f>#REF!</f>
        <v>#REF!</v>
      </c>
      <c r="P98" s="4" t="e">
        <f>#REF!</f>
        <v>#REF!</v>
      </c>
      <c r="Q98" s="4" t="e">
        <f>#REF!</f>
        <v>#REF!</v>
      </c>
      <c r="R98" s="4" t="e">
        <f>#REF!</f>
        <v>#REF!</v>
      </c>
      <c r="S98" s="4" t="e">
        <f>#REF!</f>
        <v>#REF!</v>
      </c>
      <c r="T98" s="4" t="e">
        <f>#REF!</f>
        <v>#REF!</v>
      </c>
      <c r="U98" s="4" t="e">
        <f>#REF!</f>
        <v>#REF!</v>
      </c>
      <c r="V98" s="4" t="e">
        <f>#REF!</f>
        <v>#REF!</v>
      </c>
      <c r="W98" s="4" t="e">
        <f>#REF!</f>
        <v>#REF!</v>
      </c>
      <c r="X98" s="4" t="e">
        <f>#REF!</f>
        <v>#REF!</v>
      </c>
      <c r="Y98" s="4" t="e">
        <f>#REF!</f>
        <v>#REF!</v>
      </c>
      <c r="Z98" s="4" t="e">
        <f>#REF!</f>
        <v>#REF!</v>
      </c>
      <c r="AA98" s="4" t="e">
        <f>#REF!</f>
        <v>#REF!</v>
      </c>
      <c r="AB98" s="4" t="e">
        <f>#REF!</f>
        <v>#REF!</v>
      </c>
      <c r="AC98" s="4" t="e">
        <f>#REF!</f>
        <v>#REF!</v>
      </c>
      <c r="AD98" s="4" t="e">
        <f>#REF!</f>
        <v>#REF!</v>
      </c>
    </row>
    <row r="99" spans="1:61" x14ac:dyDescent="0.25">
      <c r="A99" s="4" t="s">
        <v>291</v>
      </c>
      <c r="B99" s="4" t="e">
        <f>B98+B83</f>
        <v>#REF!</v>
      </c>
      <c r="C99" s="4" t="e">
        <f t="shared" ref="C99:AD99" si="0">C98+C83</f>
        <v>#REF!</v>
      </c>
      <c r="D99" s="4" t="e">
        <f t="shared" si="0"/>
        <v>#REF!</v>
      </c>
      <c r="E99" s="4" t="e">
        <f t="shared" si="0"/>
        <v>#REF!</v>
      </c>
      <c r="F99" s="4" t="e">
        <f t="shared" si="0"/>
        <v>#REF!</v>
      </c>
      <c r="G99" s="4" t="e">
        <f t="shared" si="0"/>
        <v>#REF!</v>
      </c>
      <c r="H99" s="4" t="e">
        <f t="shared" si="0"/>
        <v>#REF!</v>
      </c>
      <c r="I99" s="4" t="e">
        <f t="shared" si="0"/>
        <v>#REF!</v>
      </c>
      <c r="J99" s="4" t="e">
        <f t="shared" si="0"/>
        <v>#REF!</v>
      </c>
      <c r="K99" s="4" t="e">
        <f t="shared" si="0"/>
        <v>#REF!</v>
      </c>
      <c r="L99" s="4" t="e">
        <f t="shared" si="0"/>
        <v>#REF!</v>
      </c>
      <c r="M99" s="4" t="e">
        <f t="shared" si="0"/>
        <v>#REF!</v>
      </c>
      <c r="N99" s="4" t="e">
        <f t="shared" si="0"/>
        <v>#REF!</v>
      </c>
      <c r="O99" s="4" t="e">
        <f t="shared" si="0"/>
        <v>#REF!</v>
      </c>
      <c r="P99" s="4" t="e">
        <f t="shared" si="0"/>
        <v>#REF!</v>
      </c>
      <c r="Q99" s="4" t="e">
        <f t="shared" si="0"/>
        <v>#REF!</v>
      </c>
      <c r="R99" s="4" t="e">
        <f t="shared" si="0"/>
        <v>#REF!</v>
      </c>
      <c r="S99" s="4" t="e">
        <f t="shared" si="0"/>
        <v>#REF!</v>
      </c>
      <c r="T99" s="4" t="e">
        <f t="shared" si="0"/>
        <v>#REF!</v>
      </c>
      <c r="U99" s="4" t="e">
        <f t="shared" si="0"/>
        <v>#REF!</v>
      </c>
      <c r="V99" s="4" t="e">
        <f t="shared" si="0"/>
        <v>#REF!</v>
      </c>
      <c r="W99" s="4" t="e">
        <f t="shared" si="0"/>
        <v>#REF!</v>
      </c>
      <c r="X99" s="4" t="e">
        <f t="shared" si="0"/>
        <v>#REF!</v>
      </c>
      <c r="Y99" s="4" t="e">
        <f t="shared" si="0"/>
        <v>#REF!</v>
      </c>
      <c r="Z99" s="4" t="e">
        <f t="shared" si="0"/>
        <v>#REF!</v>
      </c>
      <c r="AA99" s="4" t="e">
        <f t="shared" si="0"/>
        <v>#REF!</v>
      </c>
      <c r="AB99" s="4" t="e">
        <f t="shared" si="0"/>
        <v>#REF!</v>
      </c>
      <c r="AC99" s="4" t="e">
        <f t="shared" si="0"/>
        <v>#REF!</v>
      </c>
      <c r="AD99" s="4" t="e">
        <f t="shared" si="0"/>
        <v>#REF!</v>
      </c>
    </row>
    <row r="100" spans="1:61" x14ac:dyDescent="0.25">
      <c r="A100" s="4" t="s">
        <v>8</v>
      </c>
      <c r="B100" s="5" t="e">
        <f>B88+#REF!</f>
        <v>#REF!</v>
      </c>
      <c r="C100" s="5" t="e">
        <f>C88+#REF!</f>
        <v>#REF!</v>
      </c>
      <c r="D100" s="5" t="e">
        <f>D88+#REF!</f>
        <v>#REF!</v>
      </c>
      <c r="E100" s="5" t="e">
        <f>E88+#REF!</f>
        <v>#REF!</v>
      </c>
      <c r="F100" s="5" t="e">
        <f>F88+#REF!</f>
        <v>#REF!</v>
      </c>
      <c r="G100" s="5" t="e">
        <f>G88+#REF!</f>
        <v>#REF!</v>
      </c>
      <c r="H100" s="5" t="e">
        <f>H88+#REF!</f>
        <v>#REF!</v>
      </c>
      <c r="I100" s="5" t="e">
        <f>I88+#REF!</f>
        <v>#REF!</v>
      </c>
      <c r="J100" s="5" t="e">
        <f>J88+#REF!</f>
        <v>#REF!</v>
      </c>
      <c r="K100" s="5" t="e">
        <f>K88+#REF!</f>
        <v>#REF!</v>
      </c>
      <c r="L100" s="5" t="e">
        <f>L88+#REF!</f>
        <v>#REF!</v>
      </c>
      <c r="M100" s="5" t="e">
        <f>M88+#REF!</f>
        <v>#REF!</v>
      </c>
      <c r="N100" s="5" t="e">
        <f>N88+#REF!</f>
        <v>#REF!</v>
      </c>
      <c r="O100" s="5" t="e">
        <f>O88+#REF!</f>
        <v>#REF!</v>
      </c>
      <c r="P100" s="5" t="e">
        <f>P88+#REF!</f>
        <v>#REF!</v>
      </c>
      <c r="Q100" s="5" t="e">
        <f>Q88+#REF!</f>
        <v>#REF!</v>
      </c>
      <c r="R100" s="5" t="e">
        <f>R88+#REF!</f>
        <v>#REF!</v>
      </c>
      <c r="S100" s="5" t="e">
        <f>S88+#REF!</f>
        <v>#REF!</v>
      </c>
      <c r="T100" s="5" t="e">
        <f>T88+#REF!</f>
        <v>#REF!</v>
      </c>
      <c r="U100" s="5" t="e">
        <f>U88+#REF!</f>
        <v>#REF!</v>
      </c>
      <c r="V100" s="5" t="e">
        <f>V88+#REF!</f>
        <v>#REF!</v>
      </c>
      <c r="W100" s="5" t="e">
        <f>W88+#REF!</f>
        <v>#REF!</v>
      </c>
      <c r="X100" s="5" t="e">
        <f>X88+#REF!</f>
        <v>#REF!</v>
      </c>
      <c r="Y100" s="5" t="e">
        <f>Y88+#REF!</f>
        <v>#REF!</v>
      </c>
      <c r="Z100" s="5" t="e">
        <f>Z88+#REF!</f>
        <v>#REF!</v>
      </c>
      <c r="AA100" s="5" t="e">
        <f>AA88+#REF!</f>
        <v>#REF!</v>
      </c>
      <c r="AB100" s="5" t="e">
        <f>AB88+#REF!</f>
        <v>#REF!</v>
      </c>
      <c r="AC100" s="5" t="e">
        <f>AC88+#REF!</f>
        <v>#REF!</v>
      </c>
      <c r="AD100" s="5" t="e">
        <f>AD88+#REF!</f>
        <v>#REF!</v>
      </c>
    </row>
    <row r="101" spans="1:61" x14ac:dyDescent="0.25">
      <c r="A101" s="4" t="s">
        <v>7</v>
      </c>
      <c r="B101" s="5" t="e">
        <f>B89+#REF!</f>
        <v>#REF!</v>
      </c>
      <c r="C101" s="5" t="e">
        <f>C89+#REF!</f>
        <v>#REF!</v>
      </c>
      <c r="D101" s="5" t="e">
        <f>D89+#REF!</f>
        <v>#REF!</v>
      </c>
      <c r="E101" s="5" t="e">
        <f>E89+#REF!</f>
        <v>#REF!</v>
      </c>
      <c r="F101" s="5" t="e">
        <f>F89+#REF!</f>
        <v>#REF!</v>
      </c>
      <c r="G101" s="5" t="e">
        <f>G89+#REF!</f>
        <v>#REF!</v>
      </c>
      <c r="H101" s="5" t="e">
        <f>H89+#REF!</f>
        <v>#REF!</v>
      </c>
      <c r="I101" s="5" t="e">
        <f>I89+#REF!</f>
        <v>#REF!</v>
      </c>
      <c r="J101" s="5" t="e">
        <f>J89+#REF!</f>
        <v>#REF!</v>
      </c>
      <c r="K101" s="5" t="e">
        <f>K89+#REF!</f>
        <v>#REF!</v>
      </c>
      <c r="L101" s="5" t="e">
        <f>L89+#REF!</f>
        <v>#REF!</v>
      </c>
      <c r="M101" s="5" t="e">
        <f>M89+#REF!</f>
        <v>#REF!</v>
      </c>
      <c r="N101" s="5" t="e">
        <f>N89+#REF!</f>
        <v>#REF!</v>
      </c>
      <c r="O101" s="5" t="e">
        <f>O89+#REF!</f>
        <v>#REF!</v>
      </c>
      <c r="P101" s="5" t="e">
        <f>P89+#REF!</f>
        <v>#REF!</v>
      </c>
      <c r="Q101" s="5" t="e">
        <f>Q89+#REF!</f>
        <v>#REF!</v>
      </c>
      <c r="R101" s="5" t="e">
        <f>R89+#REF!</f>
        <v>#REF!</v>
      </c>
      <c r="S101" s="5" t="e">
        <f>S89+#REF!</f>
        <v>#REF!</v>
      </c>
      <c r="T101" s="5" t="e">
        <f>T89+#REF!</f>
        <v>#REF!</v>
      </c>
      <c r="U101" s="5" t="e">
        <f>U89+#REF!</f>
        <v>#REF!</v>
      </c>
      <c r="V101" s="5" t="e">
        <f>V89+#REF!</f>
        <v>#REF!</v>
      </c>
      <c r="W101" s="5" t="e">
        <f>W89+#REF!</f>
        <v>#REF!</v>
      </c>
      <c r="X101" s="5" t="e">
        <f>X89+#REF!</f>
        <v>#REF!</v>
      </c>
      <c r="Y101" s="5" t="e">
        <f>Y89+#REF!</f>
        <v>#REF!</v>
      </c>
      <c r="Z101" s="5" t="e">
        <f>Z89+#REF!</f>
        <v>#REF!</v>
      </c>
      <c r="AA101" s="5" t="e">
        <f>AA89+#REF!</f>
        <v>#REF!</v>
      </c>
      <c r="AB101" s="5" t="e">
        <f>AB89+#REF!</f>
        <v>#REF!</v>
      </c>
      <c r="AC101" s="5" t="e">
        <f>AC89+#REF!</f>
        <v>#REF!</v>
      </c>
      <c r="AD101" s="5" t="e">
        <f>AD89+#REF!</f>
        <v>#REF!</v>
      </c>
    </row>
    <row r="102" spans="1:61" x14ac:dyDescent="0.25">
      <c r="A102" s="4"/>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row>
    <row r="103" spans="1:61" x14ac:dyDescent="0.25">
      <c r="A103" s="4" t="s">
        <v>292</v>
      </c>
      <c r="B103">
        <v>82.739190397305777</v>
      </c>
      <c r="C103">
        <v>93.75863831252174</v>
      </c>
      <c r="D103">
        <v>104.77808622773772</v>
      </c>
      <c r="E103">
        <v>115.79753414295368</v>
      </c>
      <c r="F103">
        <v>126.81698205816964</v>
      </c>
      <c r="G103">
        <v>137.83642997338561</v>
      </c>
      <c r="H103">
        <v>148.85587788860158</v>
      </c>
      <c r="I103">
        <v>159.87532580381753</v>
      </c>
      <c r="J103">
        <v>170.89477371903348</v>
      </c>
      <c r="K103">
        <v>176.02161693060449</v>
      </c>
      <c r="L103">
        <v>181.30226543852265</v>
      </c>
      <c r="M103">
        <v>186.74133340167833</v>
      </c>
      <c r="N103">
        <v>192.34357340372867</v>
      </c>
      <c r="O103">
        <v>198.11388060584056</v>
      </c>
      <c r="P103">
        <v>204.05729702401578</v>
      </c>
      <c r="Q103">
        <v>210.17901593473627</v>
      </c>
      <c r="R103">
        <v>216.48438641277835</v>
      </c>
      <c r="S103">
        <v>222.97891800516172</v>
      </c>
      <c r="T103">
        <v>229.66828554531656</v>
      </c>
      <c r="U103">
        <v>236.55833411167606</v>
      </c>
      <c r="V103">
        <v>243.65508413502639</v>
      </c>
      <c r="W103">
        <v>250.96473665907718</v>
      </c>
      <c r="X103">
        <v>258.49367875884951</v>
      </c>
      <c r="Y103">
        <v>266.24848912161502</v>
      </c>
      <c r="Z103">
        <v>274.23594379526349</v>
      </c>
      <c r="AA103">
        <v>282.46302210912143</v>
      </c>
      <c r="AB103">
        <v>290.93691277239503</v>
      </c>
      <c r="AC103">
        <v>299.66502015556688</v>
      </c>
      <c r="AD103">
        <v>308.65497076023394</v>
      </c>
      <c r="AE103">
        <v>317.91461988304098</v>
      </c>
      <c r="AF103">
        <v>327.45205847953224</v>
      </c>
      <c r="AG103">
        <v>337.27562023391823</v>
      </c>
      <c r="AH103">
        <v>347.3938888409358</v>
      </c>
      <c r="AI103">
        <v>357.81570550616391</v>
      </c>
      <c r="AJ103">
        <v>368.55017667134882</v>
      </c>
      <c r="AK103">
        <v>379.60668197148931</v>
      </c>
      <c r="AL103">
        <v>390.99488243063399</v>
      </c>
      <c r="AM103">
        <v>402.724728903553</v>
      </c>
      <c r="AN103">
        <v>414.80647077065959</v>
      </c>
      <c r="AO103">
        <v>427.2506648937794</v>
      </c>
      <c r="AP103">
        <v>440.06818484059278</v>
      </c>
      <c r="AQ103">
        <v>453.27023038581058</v>
      </c>
      <c r="AR103">
        <v>466.86833729738493</v>
      </c>
      <c r="AS103">
        <v>480.87438741630649</v>
      </c>
      <c r="AT103">
        <v>495.30061903879567</v>
      </c>
      <c r="AU103">
        <v>510.15963760995953</v>
      </c>
      <c r="AV103">
        <v>525.46442673825834</v>
      </c>
      <c r="AW103">
        <v>541.22835954040613</v>
      </c>
      <c r="AX103">
        <v>557.46521032661838</v>
      </c>
      <c r="AY103">
        <v>574.18916663641699</v>
      </c>
      <c r="AZ103">
        <v>591.41484163550956</v>
      </c>
      <c r="BA103">
        <v>609.15728688457489</v>
      </c>
      <c r="BB103">
        <v>627.43200549111214</v>
      </c>
      <c r="BC103">
        <v>646.25496565584547</v>
      </c>
      <c r="BD103">
        <v>665.64261462552088</v>
      </c>
      <c r="BE103">
        <v>685.61189306428651</v>
      </c>
      <c r="BF103">
        <v>706.18024985621514</v>
      </c>
      <c r="BG103">
        <v>0</v>
      </c>
      <c r="BH103">
        <v>0</v>
      </c>
      <c r="BI103">
        <v>0</v>
      </c>
    </row>
    <row r="105" spans="1:61" x14ac:dyDescent="0.25">
      <c r="A105" s="4" t="s">
        <v>293</v>
      </c>
    </row>
    <row r="106" spans="1:61" x14ac:dyDescent="0.25">
      <c r="A106" s="4" t="s">
        <v>294</v>
      </c>
      <c r="B106" s="27">
        <v>1</v>
      </c>
      <c r="C106" s="27">
        <v>1</v>
      </c>
      <c r="D106" s="27">
        <v>1</v>
      </c>
      <c r="E106" s="27">
        <v>1</v>
      </c>
      <c r="F106" s="27">
        <v>1</v>
      </c>
      <c r="G106" s="27">
        <v>1</v>
      </c>
      <c r="H106" s="27">
        <v>1</v>
      </c>
      <c r="I106" s="27">
        <v>1</v>
      </c>
      <c r="J106" s="28">
        <f>I106-1%</f>
        <v>0.99</v>
      </c>
      <c r="K106" s="28">
        <f t="shared" ref="K106:AD106" si="1">J106-1%</f>
        <v>0.98</v>
      </c>
      <c r="L106" s="28">
        <f t="shared" si="1"/>
        <v>0.97</v>
      </c>
      <c r="M106" s="28">
        <f t="shared" si="1"/>
        <v>0.96</v>
      </c>
      <c r="N106" s="28">
        <f t="shared" si="1"/>
        <v>0.95</v>
      </c>
      <c r="O106" s="28">
        <f t="shared" si="1"/>
        <v>0.94</v>
      </c>
      <c r="P106" s="28">
        <f t="shared" si="1"/>
        <v>0.92999999999999994</v>
      </c>
      <c r="Q106" s="28">
        <f t="shared" si="1"/>
        <v>0.91999999999999993</v>
      </c>
      <c r="R106" s="28">
        <f t="shared" si="1"/>
        <v>0.90999999999999992</v>
      </c>
      <c r="S106" s="28">
        <f t="shared" si="1"/>
        <v>0.89999999999999991</v>
      </c>
      <c r="T106" s="28">
        <f t="shared" si="1"/>
        <v>0.8899999999999999</v>
      </c>
      <c r="U106" s="28">
        <f t="shared" si="1"/>
        <v>0.87999999999999989</v>
      </c>
      <c r="V106" s="28">
        <f t="shared" si="1"/>
        <v>0.86999999999999988</v>
      </c>
      <c r="W106" s="28">
        <f t="shared" si="1"/>
        <v>0.85999999999999988</v>
      </c>
      <c r="X106" s="28">
        <f t="shared" si="1"/>
        <v>0.84999999999999987</v>
      </c>
      <c r="Y106" s="28">
        <f t="shared" si="1"/>
        <v>0.83999999999999986</v>
      </c>
      <c r="Z106" s="28">
        <f t="shared" si="1"/>
        <v>0.82999999999999985</v>
      </c>
      <c r="AA106" s="28">
        <f t="shared" si="1"/>
        <v>0.81999999999999984</v>
      </c>
      <c r="AB106" s="28">
        <f t="shared" si="1"/>
        <v>0.80999999999999983</v>
      </c>
      <c r="AC106" s="28">
        <f t="shared" si="1"/>
        <v>0.79999999999999982</v>
      </c>
      <c r="AD106" s="28">
        <f t="shared" si="1"/>
        <v>0.78999999999999981</v>
      </c>
    </row>
    <row r="107" spans="1:61" x14ac:dyDescent="0.25">
      <c r="A107" s="4" t="s">
        <v>295</v>
      </c>
      <c r="B107" t="e">
        <f t="shared" ref="B107:AD107" si="2">B89*(1-B106)</f>
        <v>#REF!</v>
      </c>
      <c r="C107" t="e">
        <f t="shared" si="2"/>
        <v>#REF!</v>
      </c>
      <c r="D107" t="e">
        <f t="shared" si="2"/>
        <v>#REF!</v>
      </c>
      <c r="E107" t="e">
        <f t="shared" si="2"/>
        <v>#REF!</v>
      </c>
      <c r="F107" t="e">
        <f t="shared" si="2"/>
        <v>#REF!</v>
      </c>
      <c r="G107" t="e">
        <f t="shared" si="2"/>
        <v>#REF!</v>
      </c>
      <c r="H107" t="e">
        <f t="shared" si="2"/>
        <v>#REF!</v>
      </c>
      <c r="I107" t="e">
        <f t="shared" si="2"/>
        <v>#REF!</v>
      </c>
      <c r="J107" t="e">
        <f t="shared" si="2"/>
        <v>#REF!</v>
      </c>
      <c r="K107" t="e">
        <f t="shared" si="2"/>
        <v>#REF!</v>
      </c>
      <c r="L107" t="e">
        <f t="shared" si="2"/>
        <v>#REF!</v>
      </c>
      <c r="M107" t="e">
        <f t="shared" si="2"/>
        <v>#REF!</v>
      </c>
      <c r="N107" t="e">
        <f t="shared" si="2"/>
        <v>#REF!</v>
      </c>
      <c r="O107" t="e">
        <f t="shared" si="2"/>
        <v>#REF!</v>
      </c>
      <c r="P107" t="e">
        <f t="shared" si="2"/>
        <v>#REF!</v>
      </c>
      <c r="Q107" t="e">
        <f t="shared" si="2"/>
        <v>#REF!</v>
      </c>
      <c r="R107" t="e">
        <f t="shared" si="2"/>
        <v>#REF!</v>
      </c>
      <c r="S107" t="e">
        <f t="shared" si="2"/>
        <v>#REF!</v>
      </c>
      <c r="T107" t="e">
        <f t="shared" si="2"/>
        <v>#REF!</v>
      </c>
      <c r="U107" t="e">
        <f t="shared" si="2"/>
        <v>#REF!</v>
      </c>
      <c r="V107" t="e">
        <f t="shared" si="2"/>
        <v>#REF!</v>
      </c>
      <c r="W107" t="e">
        <f t="shared" si="2"/>
        <v>#REF!</v>
      </c>
      <c r="X107" t="e">
        <f t="shared" si="2"/>
        <v>#REF!</v>
      </c>
      <c r="Y107" t="e">
        <f t="shared" si="2"/>
        <v>#REF!</v>
      </c>
      <c r="Z107" t="e">
        <f t="shared" si="2"/>
        <v>#REF!</v>
      </c>
      <c r="AA107" t="e">
        <f t="shared" si="2"/>
        <v>#REF!</v>
      </c>
      <c r="AB107" t="e">
        <f t="shared" si="2"/>
        <v>#REF!</v>
      </c>
      <c r="AC107" t="e">
        <f t="shared" si="2"/>
        <v>#REF!</v>
      </c>
      <c r="AD107" t="e">
        <f t="shared" si="2"/>
        <v>#REF!</v>
      </c>
    </row>
    <row r="108" spans="1:61" x14ac:dyDescent="0.25">
      <c r="A108" s="4" t="s">
        <v>0</v>
      </c>
      <c r="B108" t="e">
        <f t="shared" ref="B108:AD108" si="3">B95*(1-B106)</f>
        <v>#REF!</v>
      </c>
      <c r="C108" t="e">
        <f t="shared" si="3"/>
        <v>#REF!</v>
      </c>
      <c r="D108" t="e">
        <f t="shared" si="3"/>
        <v>#REF!</v>
      </c>
      <c r="E108" t="e">
        <f t="shared" si="3"/>
        <v>#REF!</v>
      </c>
      <c r="F108" t="e">
        <f t="shared" si="3"/>
        <v>#REF!</v>
      </c>
      <c r="G108" t="e">
        <f t="shared" si="3"/>
        <v>#REF!</v>
      </c>
      <c r="H108" t="e">
        <f t="shared" si="3"/>
        <v>#REF!</v>
      </c>
      <c r="I108" t="e">
        <f t="shared" si="3"/>
        <v>#REF!</v>
      </c>
      <c r="J108" t="e">
        <f t="shared" si="3"/>
        <v>#REF!</v>
      </c>
      <c r="K108" t="e">
        <f t="shared" si="3"/>
        <v>#REF!</v>
      </c>
      <c r="L108" t="e">
        <f t="shared" si="3"/>
        <v>#REF!</v>
      </c>
      <c r="M108" t="e">
        <f t="shared" si="3"/>
        <v>#REF!</v>
      </c>
      <c r="N108" t="e">
        <f t="shared" si="3"/>
        <v>#REF!</v>
      </c>
      <c r="O108" t="e">
        <f t="shared" si="3"/>
        <v>#REF!</v>
      </c>
      <c r="P108" t="e">
        <f t="shared" si="3"/>
        <v>#REF!</v>
      </c>
      <c r="Q108" t="e">
        <f t="shared" si="3"/>
        <v>#REF!</v>
      </c>
      <c r="R108" t="e">
        <f t="shared" si="3"/>
        <v>#REF!</v>
      </c>
      <c r="S108" t="e">
        <f t="shared" si="3"/>
        <v>#REF!</v>
      </c>
      <c r="T108" t="e">
        <f t="shared" si="3"/>
        <v>#REF!</v>
      </c>
      <c r="U108" t="e">
        <f t="shared" si="3"/>
        <v>#REF!</v>
      </c>
      <c r="V108" t="e">
        <f t="shared" si="3"/>
        <v>#REF!</v>
      </c>
      <c r="W108" t="e">
        <f t="shared" si="3"/>
        <v>#REF!</v>
      </c>
      <c r="X108" t="e">
        <f t="shared" si="3"/>
        <v>#REF!</v>
      </c>
      <c r="Y108" t="e">
        <f t="shared" si="3"/>
        <v>#REF!</v>
      </c>
      <c r="Z108" t="e">
        <f t="shared" si="3"/>
        <v>#REF!</v>
      </c>
      <c r="AA108" t="e">
        <f t="shared" si="3"/>
        <v>#REF!</v>
      </c>
      <c r="AB108" t="e">
        <f t="shared" si="3"/>
        <v>#REF!</v>
      </c>
      <c r="AC108" t="e">
        <f t="shared" si="3"/>
        <v>#REF!</v>
      </c>
      <c r="AD108" t="e">
        <f t="shared" si="3"/>
        <v>#REF!</v>
      </c>
    </row>
    <row r="109" spans="1:61" x14ac:dyDescent="0.25">
      <c r="A109" s="4" t="s">
        <v>1</v>
      </c>
      <c r="B109" t="e">
        <f t="shared" ref="B109:AD109" si="4">B101*(1-B106)</f>
        <v>#REF!</v>
      </c>
      <c r="C109" t="e">
        <f t="shared" si="4"/>
        <v>#REF!</v>
      </c>
      <c r="D109" t="e">
        <f t="shared" si="4"/>
        <v>#REF!</v>
      </c>
      <c r="E109" t="e">
        <f t="shared" si="4"/>
        <v>#REF!</v>
      </c>
      <c r="F109" t="e">
        <f t="shared" si="4"/>
        <v>#REF!</v>
      </c>
      <c r="G109" t="e">
        <f t="shared" si="4"/>
        <v>#REF!</v>
      </c>
      <c r="H109" t="e">
        <f t="shared" si="4"/>
        <v>#REF!</v>
      </c>
      <c r="I109" t="e">
        <f t="shared" si="4"/>
        <v>#REF!</v>
      </c>
      <c r="J109" t="e">
        <f t="shared" si="4"/>
        <v>#REF!</v>
      </c>
      <c r="K109" t="e">
        <f t="shared" si="4"/>
        <v>#REF!</v>
      </c>
      <c r="L109" t="e">
        <f t="shared" si="4"/>
        <v>#REF!</v>
      </c>
      <c r="M109" t="e">
        <f t="shared" si="4"/>
        <v>#REF!</v>
      </c>
      <c r="N109" t="e">
        <f t="shared" si="4"/>
        <v>#REF!</v>
      </c>
      <c r="O109" t="e">
        <f t="shared" si="4"/>
        <v>#REF!</v>
      </c>
      <c r="P109" t="e">
        <f t="shared" si="4"/>
        <v>#REF!</v>
      </c>
      <c r="Q109" t="e">
        <f t="shared" si="4"/>
        <v>#REF!</v>
      </c>
      <c r="R109" t="e">
        <f t="shared" si="4"/>
        <v>#REF!</v>
      </c>
      <c r="S109" t="e">
        <f t="shared" si="4"/>
        <v>#REF!</v>
      </c>
      <c r="T109" t="e">
        <f t="shared" si="4"/>
        <v>#REF!</v>
      </c>
      <c r="U109" t="e">
        <f t="shared" si="4"/>
        <v>#REF!</v>
      </c>
      <c r="V109" t="e">
        <f t="shared" si="4"/>
        <v>#REF!</v>
      </c>
      <c r="W109" t="e">
        <f t="shared" si="4"/>
        <v>#REF!</v>
      </c>
      <c r="X109" t="e">
        <f t="shared" si="4"/>
        <v>#REF!</v>
      </c>
      <c r="Y109" t="e">
        <f t="shared" si="4"/>
        <v>#REF!</v>
      </c>
      <c r="Z109" t="e">
        <f t="shared" si="4"/>
        <v>#REF!</v>
      </c>
      <c r="AA109" t="e">
        <f t="shared" si="4"/>
        <v>#REF!</v>
      </c>
      <c r="AB109" t="e">
        <f t="shared" si="4"/>
        <v>#REF!</v>
      </c>
      <c r="AC109" t="e">
        <f t="shared" si="4"/>
        <v>#REF!</v>
      </c>
      <c r="AD109" t="e">
        <f t="shared" si="4"/>
        <v>#REF!</v>
      </c>
    </row>
    <row r="110" spans="1:61" x14ac:dyDescent="0.25">
      <c r="J110" s="5" t="e">
        <f>J109/28</f>
        <v>#REF!</v>
      </c>
      <c r="K110" s="5" t="e">
        <f t="shared" ref="K110:AD110" si="5">K109/28</f>
        <v>#REF!</v>
      </c>
      <c r="L110" s="5" t="e">
        <f t="shared" si="5"/>
        <v>#REF!</v>
      </c>
      <c r="M110" s="5" t="e">
        <f t="shared" si="5"/>
        <v>#REF!</v>
      </c>
      <c r="N110" s="5" t="e">
        <f t="shared" si="5"/>
        <v>#REF!</v>
      </c>
      <c r="O110" s="5" t="e">
        <f t="shared" si="5"/>
        <v>#REF!</v>
      </c>
      <c r="P110" s="5" t="e">
        <f t="shared" si="5"/>
        <v>#REF!</v>
      </c>
      <c r="Q110" s="5" t="e">
        <f t="shared" si="5"/>
        <v>#REF!</v>
      </c>
      <c r="R110" s="5" t="e">
        <f t="shared" si="5"/>
        <v>#REF!</v>
      </c>
      <c r="S110" s="5" t="e">
        <f t="shared" si="5"/>
        <v>#REF!</v>
      </c>
      <c r="T110" s="5" t="e">
        <f t="shared" si="5"/>
        <v>#REF!</v>
      </c>
      <c r="U110" s="5" t="e">
        <f t="shared" si="5"/>
        <v>#REF!</v>
      </c>
      <c r="V110" s="5" t="e">
        <f t="shared" si="5"/>
        <v>#REF!</v>
      </c>
      <c r="W110" s="5" t="e">
        <f t="shared" si="5"/>
        <v>#REF!</v>
      </c>
      <c r="X110" s="5" t="e">
        <f t="shared" si="5"/>
        <v>#REF!</v>
      </c>
      <c r="Y110" s="5" t="e">
        <f t="shared" si="5"/>
        <v>#REF!</v>
      </c>
      <c r="Z110" s="5" t="e">
        <f t="shared" si="5"/>
        <v>#REF!</v>
      </c>
      <c r="AA110" s="5" t="e">
        <f t="shared" si="5"/>
        <v>#REF!</v>
      </c>
      <c r="AB110" s="5" t="e">
        <f t="shared" si="5"/>
        <v>#REF!</v>
      </c>
      <c r="AC110" s="5" t="e">
        <f t="shared" si="5"/>
        <v>#REF!</v>
      </c>
      <c r="AD110" s="5" t="e">
        <f t="shared" si="5"/>
        <v>#REF!</v>
      </c>
    </row>
    <row r="111" spans="1:61" x14ac:dyDescent="0.25">
      <c r="A111" s="7" t="s">
        <v>296</v>
      </c>
      <c r="B111">
        <v>2050</v>
      </c>
    </row>
    <row r="112" spans="1:61" x14ac:dyDescent="0.25">
      <c r="B112" t="s">
        <v>297</v>
      </c>
      <c r="C112" t="s">
        <v>298</v>
      </c>
      <c r="D112" t="s">
        <v>299</v>
      </c>
      <c r="E112" t="s">
        <v>300</v>
      </c>
    </row>
    <row r="113" spans="1:11" x14ac:dyDescent="0.25">
      <c r="A113" t="s">
        <v>16</v>
      </c>
      <c r="B113" s="5" t="e">
        <f>#REF!</f>
        <v>#REF!</v>
      </c>
      <c r="C113" s="5" t="e">
        <f>#REF!+B113</f>
        <v>#REF!</v>
      </c>
      <c r="D113" s="5" t="e">
        <f>#REF!+B113</f>
        <v>#REF!</v>
      </c>
      <c r="E113" s="5" t="e">
        <f>#REF!+B113</f>
        <v>#REF!</v>
      </c>
      <c r="F113" t="e">
        <f>RANK(B113,$B$113:$B$128)</f>
        <v>#REF!</v>
      </c>
    </row>
    <row r="114" spans="1:11" x14ac:dyDescent="0.25">
      <c r="A114" t="s">
        <v>17</v>
      </c>
      <c r="B114" s="5" t="e">
        <f>#REF!</f>
        <v>#REF!</v>
      </c>
      <c r="C114" s="5" t="e">
        <f>#REF!+B114</f>
        <v>#REF!</v>
      </c>
      <c r="D114" s="5" t="e">
        <f>#REF!+B114</f>
        <v>#REF!</v>
      </c>
      <c r="E114" s="5" t="e">
        <f>#REF!+B114</f>
        <v>#REF!</v>
      </c>
      <c r="F114" t="e">
        <f t="shared" ref="F114:F128" si="6">RANK(B114,$B$113:$B$128)</f>
        <v>#REF!</v>
      </c>
    </row>
    <row r="115" spans="1:11" x14ac:dyDescent="0.25">
      <c r="A115" t="s">
        <v>18</v>
      </c>
      <c r="B115" s="5" t="e">
        <f>#REF!</f>
        <v>#REF!</v>
      </c>
      <c r="C115" s="5" t="e">
        <f>#REF!+B115</f>
        <v>#REF!</v>
      </c>
      <c r="D115" s="5" t="e">
        <f>#REF!+B115</f>
        <v>#REF!</v>
      </c>
      <c r="E115" s="5" t="e">
        <f>#REF!+B115</f>
        <v>#REF!</v>
      </c>
      <c r="F115" t="e">
        <f t="shared" si="6"/>
        <v>#REF!</v>
      </c>
    </row>
    <row r="116" spans="1:11" x14ac:dyDescent="0.25">
      <c r="A116" t="s">
        <v>19</v>
      </c>
      <c r="B116" s="5" t="e">
        <f>#REF!</f>
        <v>#REF!</v>
      </c>
      <c r="C116" s="5" t="e">
        <f>#REF!+B116</f>
        <v>#REF!</v>
      </c>
      <c r="D116" s="5" t="e">
        <f>#REF!+B116</f>
        <v>#REF!</v>
      </c>
      <c r="E116" s="5" t="e">
        <f>#REF!+B116</f>
        <v>#REF!</v>
      </c>
      <c r="F116" t="e">
        <f t="shared" si="6"/>
        <v>#REF!</v>
      </c>
    </row>
    <row r="117" spans="1:11" x14ac:dyDescent="0.25">
      <c r="A117" t="s">
        <v>20</v>
      </c>
      <c r="B117" s="5" t="e">
        <f>#REF!</f>
        <v>#REF!</v>
      </c>
      <c r="C117" s="5" t="e">
        <f>#REF!+B117</f>
        <v>#REF!</v>
      </c>
      <c r="D117" s="5" t="e">
        <f>#REF!+B117</f>
        <v>#REF!</v>
      </c>
      <c r="E117" s="5" t="e">
        <f>#REF!+B117</f>
        <v>#REF!</v>
      </c>
      <c r="F117" t="e">
        <f t="shared" si="6"/>
        <v>#REF!</v>
      </c>
    </row>
    <row r="118" spans="1:11" x14ac:dyDescent="0.25">
      <c r="A118" t="s">
        <v>21</v>
      </c>
      <c r="B118" s="5" t="e">
        <f>#REF!</f>
        <v>#REF!</v>
      </c>
      <c r="C118" s="5" t="e">
        <f>#REF!+B118</f>
        <v>#REF!</v>
      </c>
      <c r="D118" s="5" t="e">
        <f>#REF!+B118</f>
        <v>#REF!</v>
      </c>
      <c r="E118" s="5" t="e">
        <f>#REF!+B118</f>
        <v>#REF!</v>
      </c>
      <c r="F118" t="e">
        <f t="shared" si="6"/>
        <v>#REF!</v>
      </c>
    </row>
    <row r="119" spans="1:11" x14ac:dyDescent="0.25">
      <c r="A119" t="s">
        <v>22</v>
      </c>
      <c r="B119" s="5" t="e">
        <f>#REF!</f>
        <v>#REF!</v>
      </c>
      <c r="C119" s="5" t="e">
        <f>#REF!+B119</f>
        <v>#REF!</v>
      </c>
      <c r="D119" s="5" t="e">
        <f>#REF!+B119</f>
        <v>#REF!</v>
      </c>
      <c r="E119" s="5" t="e">
        <f>#REF!+B119</f>
        <v>#REF!</v>
      </c>
      <c r="F119" t="e">
        <f t="shared" si="6"/>
        <v>#REF!</v>
      </c>
    </row>
    <row r="120" spans="1:11" x14ac:dyDescent="0.25">
      <c r="A120" t="s">
        <v>23</v>
      </c>
      <c r="B120" s="5" t="e">
        <f>#REF!</f>
        <v>#REF!</v>
      </c>
      <c r="C120" s="5" t="e">
        <f>#REF!+B120</f>
        <v>#REF!</v>
      </c>
      <c r="D120" s="5" t="e">
        <f>#REF!+B120</f>
        <v>#REF!</v>
      </c>
      <c r="E120" s="5" t="e">
        <f>#REF!+B120</f>
        <v>#REF!</v>
      </c>
      <c r="F120" t="e">
        <f t="shared" si="6"/>
        <v>#REF!</v>
      </c>
    </row>
    <row r="121" spans="1:11" x14ac:dyDescent="0.25">
      <c r="A121" t="s">
        <v>24</v>
      </c>
      <c r="B121" s="5" t="e">
        <f>#REF!</f>
        <v>#REF!</v>
      </c>
      <c r="C121" s="5" t="e">
        <f>#REF!+B121</f>
        <v>#REF!</v>
      </c>
      <c r="D121" s="5" t="e">
        <f>#REF!+B121</f>
        <v>#REF!</v>
      </c>
      <c r="E121" s="5" t="e">
        <f>#REF!+B121</f>
        <v>#REF!</v>
      </c>
      <c r="F121" t="e">
        <f t="shared" si="6"/>
        <v>#REF!</v>
      </c>
    </row>
    <row r="122" spans="1:11" x14ac:dyDescent="0.25">
      <c r="A122" t="s">
        <v>25</v>
      </c>
      <c r="B122" s="5" t="e">
        <f>#REF!</f>
        <v>#REF!</v>
      </c>
      <c r="C122" s="5" t="e">
        <f>#REF!+B122</f>
        <v>#REF!</v>
      </c>
      <c r="D122" s="5" t="e">
        <f>#REF!+B122</f>
        <v>#REF!</v>
      </c>
      <c r="E122" s="5" t="e">
        <f>#REF!+B122</f>
        <v>#REF!</v>
      </c>
      <c r="F122" t="e">
        <f t="shared" si="6"/>
        <v>#REF!</v>
      </c>
    </row>
    <row r="123" spans="1:11" x14ac:dyDescent="0.25">
      <c r="A123" t="s">
        <v>26</v>
      </c>
      <c r="B123" s="5" t="e">
        <f>#REF!</f>
        <v>#REF!</v>
      </c>
      <c r="C123" s="5" t="e">
        <f>#REF!+B123</f>
        <v>#REF!</v>
      </c>
      <c r="D123" s="5" t="e">
        <f>#REF!+B123</f>
        <v>#REF!</v>
      </c>
      <c r="E123" s="5" t="e">
        <f>#REF!+B123</f>
        <v>#REF!</v>
      </c>
      <c r="F123" t="e">
        <f t="shared" si="6"/>
        <v>#REF!</v>
      </c>
    </row>
    <row r="124" spans="1:11" x14ac:dyDescent="0.25">
      <c r="A124" t="s">
        <v>27</v>
      </c>
      <c r="B124" s="5" t="e">
        <f>#REF!</f>
        <v>#REF!</v>
      </c>
      <c r="C124" s="5" t="e">
        <f>#REF!+B124</f>
        <v>#REF!</v>
      </c>
      <c r="D124" s="5" t="e">
        <f>#REF!+B124</f>
        <v>#REF!</v>
      </c>
      <c r="E124" s="5" t="e">
        <f>#REF!+B124</f>
        <v>#REF!</v>
      </c>
      <c r="F124" t="e">
        <f t="shared" si="6"/>
        <v>#REF!</v>
      </c>
    </row>
    <row r="125" spans="1:11" x14ac:dyDescent="0.25">
      <c r="A125" t="s">
        <v>28</v>
      </c>
      <c r="B125" s="5" t="e">
        <f>#REF!</f>
        <v>#REF!</v>
      </c>
      <c r="C125" s="5" t="e">
        <f>#REF!+B125</f>
        <v>#REF!</v>
      </c>
      <c r="D125" s="5" t="e">
        <f>#REF!+B125</f>
        <v>#REF!</v>
      </c>
      <c r="E125" s="5" t="e">
        <f>#REF!+B125</f>
        <v>#REF!</v>
      </c>
      <c r="F125" t="e">
        <f t="shared" si="6"/>
        <v>#REF!</v>
      </c>
    </row>
    <row r="126" spans="1:11" x14ac:dyDescent="0.25">
      <c r="A126" t="s">
        <v>29</v>
      </c>
      <c r="B126" s="5" t="e">
        <f>#REF!</f>
        <v>#REF!</v>
      </c>
      <c r="C126" s="5" t="e">
        <f>#REF!+B126</f>
        <v>#REF!</v>
      </c>
      <c r="D126" s="5" t="e">
        <f>#REF!+B126</f>
        <v>#REF!</v>
      </c>
      <c r="E126" s="5" t="e">
        <f>#REF!+B126</f>
        <v>#REF!</v>
      </c>
      <c r="F126" t="e">
        <f t="shared" si="6"/>
        <v>#REF!</v>
      </c>
    </row>
    <row r="127" spans="1:11" x14ac:dyDescent="0.25">
      <c r="A127" t="s">
        <v>30</v>
      </c>
      <c r="B127" s="5" t="e">
        <f>#REF!</f>
        <v>#REF!</v>
      </c>
      <c r="C127" s="5" t="e">
        <f>#REF!+B127</f>
        <v>#REF!</v>
      </c>
      <c r="D127" s="5" t="e">
        <f>#REF!+B127</f>
        <v>#REF!</v>
      </c>
      <c r="E127" s="5" t="e">
        <f>#REF!+B127</f>
        <v>#REF!</v>
      </c>
      <c r="F127" t="e">
        <f t="shared" si="6"/>
        <v>#REF!</v>
      </c>
      <c r="K127" s="29"/>
    </row>
    <row r="128" spans="1:11" x14ac:dyDescent="0.25">
      <c r="A128" t="s">
        <v>31</v>
      </c>
      <c r="B128" s="5" t="e">
        <f>#REF!</f>
        <v>#REF!</v>
      </c>
      <c r="C128" s="5" t="e">
        <f>#REF!+B128</f>
        <v>#REF!</v>
      </c>
      <c r="D128" s="5" t="e">
        <f>#REF!+B128</f>
        <v>#REF!</v>
      </c>
      <c r="E128" s="5" t="e">
        <f>#REF!+B128</f>
        <v>#REF!</v>
      </c>
      <c r="F128" t="e">
        <f t="shared" si="6"/>
        <v>#REF!</v>
      </c>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3E6AB-5FE7-4576-8C2F-A425897EBDE2}">
  <sheetPr codeName="Sheet13">
    <tabColor rgb="FFFF6699"/>
  </sheetPr>
  <dimension ref="A1:Z73"/>
  <sheetViews>
    <sheetView workbookViewId="0">
      <selection activeCell="I24" sqref="I24"/>
    </sheetView>
  </sheetViews>
  <sheetFormatPr defaultRowHeight="15" x14ac:dyDescent="0.25"/>
  <cols>
    <col min="3" max="3" width="23.5703125" customWidth="1"/>
    <col min="4" max="4" width="19.140625" customWidth="1"/>
    <col min="5" max="5" width="11.5703125" customWidth="1"/>
    <col min="6" max="6" width="65.28515625" customWidth="1"/>
    <col min="8" max="8" width="14.42578125" customWidth="1"/>
    <col min="9" max="11" width="15" customWidth="1"/>
    <col min="12" max="12" width="16.5703125" customWidth="1"/>
    <col min="18" max="18" width="19.7109375" customWidth="1"/>
    <col min="19" max="19" width="13.7109375" customWidth="1"/>
    <col min="20" max="20" width="16.7109375" customWidth="1"/>
    <col min="21" max="21" width="14.28515625" customWidth="1"/>
  </cols>
  <sheetData>
    <row r="1" spans="1:23" x14ac:dyDescent="0.25">
      <c r="G1" s="1">
        <v>2050</v>
      </c>
    </row>
    <row r="2" spans="1:23" x14ac:dyDescent="0.25">
      <c r="A2" s="7" t="s">
        <v>249</v>
      </c>
      <c r="B2" s="17" t="s">
        <v>244</v>
      </c>
      <c r="C2" s="7" t="s">
        <v>245</v>
      </c>
      <c r="D2" s="7" t="s">
        <v>246</v>
      </c>
      <c r="E2" s="7" t="s">
        <v>43</v>
      </c>
      <c r="F2" t="s">
        <v>301</v>
      </c>
      <c r="G2" t="s">
        <v>282</v>
      </c>
      <c r="H2" t="s">
        <v>0</v>
      </c>
      <c r="I2" t="s">
        <v>1</v>
      </c>
      <c r="J2" t="s">
        <v>232</v>
      </c>
      <c r="K2" t="s">
        <v>233</v>
      </c>
      <c r="L2" t="s">
        <v>302</v>
      </c>
      <c r="M2" t="s">
        <v>303</v>
      </c>
      <c r="N2" t="s">
        <v>304</v>
      </c>
      <c r="R2" t="s">
        <v>282</v>
      </c>
    </row>
    <row r="3" spans="1:23" ht="15.75" thickBot="1" x14ac:dyDescent="0.3">
      <c r="A3" t="s">
        <v>143</v>
      </c>
      <c r="B3" t="s">
        <v>34</v>
      </c>
      <c r="C3" t="s">
        <v>305</v>
      </c>
      <c r="D3" t="s">
        <v>36</v>
      </c>
      <c r="E3" t="s">
        <v>32</v>
      </c>
      <c r="F3" t="str">
        <f>E3&amp; " - " &amp;D3&amp;" - "&amp;C3&amp;" - "&amp;B3</f>
        <v>Maori - A Less than $35600 - Household has dependents - 15 to 64</v>
      </c>
      <c r="G3" s="5">
        <v>-0.25243399999999999</v>
      </c>
      <c r="H3" s="5" t="e">
        <f>#REF!+G3</f>
        <v>#REF!</v>
      </c>
      <c r="I3" s="5" t="e">
        <f>#REF!+G3</f>
        <v>#REF!</v>
      </c>
      <c r="J3" s="5" t="e">
        <f>#REF!+G3</f>
        <v>#REF!</v>
      </c>
      <c r="K3" s="5" t="e">
        <f>#REF!+G3</f>
        <v>#REF!</v>
      </c>
      <c r="L3">
        <v>1</v>
      </c>
      <c r="M3">
        <f>IF(D3="A Less than $35600",1,0)</f>
        <v>1</v>
      </c>
      <c r="N3">
        <f>IF(C3="Household has dependents",1,0)</f>
        <v>1</v>
      </c>
    </row>
    <row r="4" spans="1:23" x14ac:dyDescent="0.25">
      <c r="A4" t="s">
        <v>153</v>
      </c>
      <c r="B4" t="s">
        <v>34</v>
      </c>
      <c r="C4" t="s">
        <v>306</v>
      </c>
      <c r="D4" t="s">
        <v>36</v>
      </c>
      <c r="E4" t="s">
        <v>32</v>
      </c>
      <c r="F4" t="str">
        <f t="shared" ref="F4:F32" si="0">E4&amp; " - " &amp;D4&amp;" - "&amp;C4&amp;" - "&amp;B4</f>
        <v>Maori - A Less than $35600 - No dependents - 15 to 64</v>
      </c>
      <c r="G4" s="5">
        <v>-0.22031700000000001</v>
      </c>
      <c r="H4" s="5" t="e">
        <f>#REF!+G4</f>
        <v>#REF!</v>
      </c>
      <c r="I4" s="5" t="e">
        <f>#REF!+G4</f>
        <v>#REF!</v>
      </c>
      <c r="J4" s="5" t="e">
        <f>#REF!+G4</f>
        <v>#REF!</v>
      </c>
      <c r="K4" s="5" t="e">
        <f>#REF!+G4</f>
        <v>#REF!</v>
      </c>
      <c r="L4">
        <v>1</v>
      </c>
      <c r="M4">
        <f t="shared" ref="M4:M32" si="1">IF(D4="A Less than $35600",1,0)</f>
        <v>1</v>
      </c>
      <c r="N4">
        <f t="shared" ref="N4:N32" si="2">IF(C4="Household has dependents",1,0)</f>
        <v>0</v>
      </c>
      <c r="R4" s="18" t="s">
        <v>307</v>
      </c>
      <c r="S4" s="18"/>
    </row>
    <row r="5" spans="1:23" x14ac:dyDescent="0.25">
      <c r="A5" t="s">
        <v>163</v>
      </c>
      <c r="B5" t="s">
        <v>42</v>
      </c>
      <c r="C5" t="s">
        <v>306</v>
      </c>
      <c r="D5" t="s">
        <v>36</v>
      </c>
      <c r="E5" t="s">
        <v>32</v>
      </c>
      <c r="F5" t="str">
        <f t="shared" si="0"/>
        <v>Maori - A Less than $35600 - No dependents - 65 and over</v>
      </c>
      <c r="G5" s="5">
        <v>-0.46108700000000002</v>
      </c>
      <c r="H5" s="5" t="e">
        <f>#REF!+G5</f>
        <v>#REF!</v>
      </c>
      <c r="I5" s="5" t="e">
        <f>#REF!+G5</f>
        <v>#REF!</v>
      </c>
      <c r="J5" s="5" t="e">
        <f>#REF!+G5</f>
        <v>#REF!</v>
      </c>
      <c r="K5" s="5" t="e">
        <f>#REF!+G5</f>
        <v>#REF!</v>
      </c>
      <c r="L5">
        <v>1</v>
      </c>
      <c r="M5">
        <f t="shared" si="1"/>
        <v>1</v>
      </c>
      <c r="N5">
        <f t="shared" si="2"/>
        <v>0</v>
      </c>
      <c r="R5" t="s">
        <v>308</v>
      </c>
      <c r="S5">
        <v>0.74396805884665762</v>
      </c>
    </row>
    <row r="6" spans="1:23" x14ac:dyDescent="0.25">
      <c r="A6" t="s">
        <v>145</v>
      </c>
      <c r="B6" t="s">
        <v>34</v>
      </c>
      <c r="C6" t="s">
        <v>305</v>
      </c>
      <c r="D6" t="s">
        <v>37</v>
      </c>
      <c r="E6" t="s">
        <v>32</v>
      </c>
      <c r="F6" t="str">
        <f t="shared" si="0"/>
        <v>Maori - B $35600 to $61099 - Household has dependents - 15 to 64</v>
      </c>
      <c r="G6" s="5">
        <v>-0.41801300000000002</v>
      </c>
      <c r="H6" s="5" t="e">
        <f>#REF!+G6</f>
        <v>#REF!</v>
      </c>
      <c r="I6" s="5" t="e">
        <f>#REF!+G6</f>
        <v>#REF!</v>
      </c>
      <c r="J6" s="5" t="e">
        <f>#REF!+G6</f>
        <v>#REF!</v>
      </c>
      <c r="K6" s="5" t="e">
        <f>#REF!+G6</f>
        <v>#REF!</v>
      </c>
      <c r="L6">
        <v>1</v>
      </c>
      <c r="M6">
        <f t="shared" si="1"/>
        <v>0</v>
      </c>
      <c r="N6">
        <f t="shared" si="2"/>
        <v>1</v>
      </c>
      <c r="R6" t="s">
        <v>309</v>
      </c>
      <c r="S6">
        <v>0.55348847258406386</v>
      </c>
    </row>
    <row r="7" spans="1:23" x14ac:dyDescent="0.25">
      <c r="A7" t="s">
        <v>155</v>
      </c>
      <c r="B7" t="s">
        <v>34</v>
      </c>
      <c r="C7" t="s">
        <v>306</v>
      </c>
      <c r="D7" t="s">
        <v>37</v>
      </c>
      <c r="E7" t="s">
        <v>32</v>
      </c>
      <c r="F7" t="str">
        <f t="shared" si="0"/>
        <v>Maori - B $35600 to $61099 - No dependents - 15 to 64</v>
      </c>
      <c r="G7" s="5">
        <v>-0.35814400000000002</v>
      </c>
      <c r="H7" s="5" t="e">
        <f>#REF!+G7</f>
        <v>#REF!</v>
      </c>
      <c r="I7" s="5" t="e">
        <f>#REF!+G7</f>
        <v>#REF!</v>
      </c>
      <c r="J7" s="5" t="e">
        <f>#REF!+G7</f>
        <v>#REF!</v>
      </c>
      <c r="K7" s="5" t="e">
        <f>#REF!+G7</f>
        <v>#REF!</v>
      </c>
      <c r="L7">
        <v>1</v>
      </c>
      <c r="M7">
        <f t="shared" si="1"/>
        <v>0</v>
      </c>
      <c r="N7">
        <f t="shared" si="2"/>
        <v>0</v>
      </c>
      <c r="R7" t="s">
        <v>310</v>
      </c>
      <c r="S7">
        <v>0.50196791172837885</v>
      </c>
    </row>
    <row r="8" spans="1:23" x14ac:dyDescent="0.25">
      <c r="A8" t="s">
        <v>165</v>
      </c>
      <c r="B8" t="s">
        <v>42</v>
      </c>
      <c r="C8" t="s">
        <v>306</v>
      </c>
      <c r="D8" t="s">
        <v>37</v>
      </c>
      <c r="E8" t="s">
        <v>32</v>
      </c>
      <c r="F8" t="str">
        <f t="shared" si="0"/>
        <v>Maori - B $35600 to $61099 - No dependents - 65 and over</v>
      </c>
      <c r="G8" s="5">
        <v>-0.32751999999999998</v>
      </c>
      <c r="H8" s="5" t="e">
        <f>#REF!+G8</f>
        <v>#REF!</v>
      </c>
      <c r="I8" s="5" t="e">
        <f>#REF!+G8</f>
        <v>#REF!</v>
      </c>
      <c r="J8" s="5" t="e">
        <f>#REF!+G8</f>
        <v>#REF!</v>
      </c>
      <c r="K8" s="5" t="e">
        <f>#REF!+G8</f>
        <v>#REF!</v>
      </c>
      <c r="L8">
        <v>1</v>
      </c>
      <c r="M8">
        <f t="shared" si="1"/>
        <v>0</v>
      </c>
      <c r="N8">
        <f t="shared" si="2"/>
        <v>0</v>
      </c>
      <c r="R8" t="s">
        <v>311</v>
      </c>
      <c r="S8">
        <v>6.0348205744858059E-2</v>
      </c>
    </row>
    <row r="9" spans="1:23" ht="15.75" thickBot="1" x14ac:dyDescent="0.3">
      <c r="A9" t="s">
        <v>147</v>
      </c>
      <c r="B9" t="s">
        <v>34</v>
      </c>
      <c r="C9" t="s">
        <v>305</v>
      </c>
      <c r="D9" t="s">
        <v>38</v>
      </c>
      <c r="E9" t="s">
        <v>32</v>
      </c>
      <c r="F9" t="str">
        <f t="shared" si="0"/>
        <v>Maori - C $61100 to $96599 - Household has dependents - 15 to 64</v>
      </c>
      <c r="G9" s="5">
        <v>-0.41700700000000002</v>
      </c>
      <c r="H9" s="5" t="e">
        <f>#REF!+G9</f>
        <v>#REF!</v>
      </c>
      <c r="I9" s="5" t="e">
        <f>#REF!+G9</f>
        <v>#REF!</v>
      </c>
      <c r="J9" s="5" t="e">
        <f>#REF!+G9</f>
        <v>#REF!</v>
      </c>
      <c r="K9" s="5" t="e">
        <f>#REF!+G9</f>
        <v>#REF!</v>
      </c>
      <c r="L9">
        <v>1</v>
      </c>
      <c r="M9">
        <f t="shared" si="1"/>
        <v>0</v>
      </c>
      <c r="N9">
        <f t="shared" si="2"/>
        <v>1</v>
      </c>
      <c r="R9" s="19" t="s">
        <v>312</v>
      </c>
      <c r="S9" s="19">
        <v>30</v>
      </c>
    </row>
    <row r="10" spans="1:23" x14ac:dyDescent="0.25">
      <c r="A10" t="s">
        <v>157</v>
      </c>
      <c r="B10" t="s">
        <v>34</v>
      </c>
      <c r="C10" t="s">
        <v>306</v>
      </c>
      <c r="D10" t="s">
        <v>38</v>
      </c>
      <c r="E10" t="s">
        <v>32</v>
      </c>
      <c r="F10" t="str">
        <f t="shared" si="0"/>
        <v>Maori - C $61100 to $96599 - No dependents - 15 to 64</v>
      </c>
      <c r="G10" s="5">
        <v>-0.35399599999999998</v>
      </c>
      <c r="H10" s="5" t="e">
        <f>#REF!+G10</f>
        <v>#REF!</v>
      </c>
      <c r="I10" s="5" t="e">
        <f>#REF!+G10</f>
        <v>#REF!</v>
      </c>
      <c r="J10" s="5" t="e">
        <f>#REF!+G10</f>
        <v>#REF!</v>
      </c>
      <c r="K10" s="5" t="e">
        <f>#REF!+G10</f>
        <v>#REF!</v>
      </c>
      <c r="L10">
        <v>1</v>
      </c>
      <c r="M10">
        <f t="shared" si="1"/>
        <v>0</v>
      </c>
      <c r="N10">
        <f t="shared" si="2"/>
        <v>0</v>
      </c>
    </row>
    <row r="11" spans="1:23" ht="15.75" thickBot="1" x14ac:dyDescent="0.3">
      <c r="A11" t="s">
        <v>167</v>
      </c>
      <c r="B11" t="s">
        <v>42</v>
      </c>
      <c r="C11" t="s">
        <v>306</v>
      </c>
      <c r="D11" t="s">
        <v>38</v>
      </c>
      <c r="E11" t="s">
        <v>32</v>
      </c>
      <c r="F11" t="str">
        <f t="shared" si="0"/>
        <v>Maori - C $61100 to $96599 - No dependents - 65 and over</v>
      </c>
      <c r="G11" s="5">
        <v>-0.42242200000000002</v>
      </c>
      <c r="H11" s="5" t="e">
        <f>#REF!+G11</f>
        <v>#REF!</v>
      </c>
      <c r="I11" s="5" t="e">
        <f>#REF!+G11</f>
        <v>#REF!</v>
      </c>
      <c r="J11" s="5" t="e">
        <f>#REF!+G11</f>
        <v>#REF!</v>
      </c>
      <c r="K11" s="5" t="e">
        <f>#REF!+G11</f>
        <v>#REF!</v>
      </c>
      <c r="L11">
        <v>1</v>
      </c>
      <c r="M11">
        <f t="shared" si="1"/>
        <v>0</v>
      </c>
      <c r="N11">
        <f t="shared" si="2"/>
        <v>0</v>
      </c>
      <c r="R11" t="s">
        <v>313</v>
      </c>
    </row>
    <row r="12" spans="1:23" x14ac:dyDescent="0.25">
      <c r="A12" t="s">
        <v>149</v>
      </c>
      <c r="B12" t="s">
        <v>34</v>
      </c>
      <c r="C12" t="s">
        <v>305</v>
      </c>
      <c r="D12" t="s">
        <v>39</v>
      </c>
      <c r="E12" t="s">
        <v>32</v>
      </c>
      <c r="F12" t="str">
        <f t="shared" si="0"/>
        <v>Maori - D $96600 to $147999 - Household has dependents - 15 to 64</v>
      </c>
      <c r="G12" s="5">
        <v>-0.389123</v>
      </c>
      <c r="H12" s="5" t="e">
        <f>#REF!+G12</f>
        <v>#REF!</v>
      </c>
      <c r="I12" s="5" t="e">
        <f>#REF!+G12</f>
        <v>#REF!</v>
      </c>
      <c r="J12" s="5" t="e">
        <f>#REF!+G12</f>
        <v>#REF!</v>
      </c>
      <c r="K12" s="5" t="e">
        <f>#REF!+G12</f>
        <v>#REF!</v>
      </c>
      <c r="L12">
        <v>1</v>
      </c>
      <c r="M12">
        <f t="shared" si="1"/>
        <v>0</v>
      </c>
      <c r="N12">
        <f t="shared" si="2"/>
        <v>1</v>
      </c>
      <c r="R12" s="20"/>
      <c r="S12" s="20" t="s">
        <v>314</v>
      </c>
      <c r="T12" s="20" t="s">
        <v>315</v>
      </c>
      <c r="U12" s="20" t="s">
        <v>316</v>
      </c>
      <c r="V12" s="20" t="s">
        <v>317</v>
      </c>
      <c r="W12" s="20" t="s">
        <v>318</v>
      </c>
    </row>
    <row r="13" spans="1:23" x14ac:dyDescent="0.25">
      <c r="A13" t="s">
        <v>159</v>
      </c>
      <c r="B13" t="s">
        <v>34</v>
      </c>
      <c r="C13" t="s">
        <v>306</v>
      </c>
      <c r="D13" t="s">
        <v>39</v>
      </c>
      <c r="E13" t="s">
        <v>32</v>
      </c>
      <c r="F13" t="str">
        <f t="shared" si="0"/>
        <v>Maori - D $96600 to $147999 - No dependents - 15 to 64</v>
      </c>
      <c r="G13" s="5">
        <v>-0.281111</v>
      </c>
      <c r="H13" s="5" t="e">
        <f>#REF!+G13</f>
        <v>#REF!</v>
      </c>
      <c r="I13" s="5" t="e">
        <f>#REF!+G13</f>
        <v>#REF!</v>
      </c>
      <c r="J13" s="5" t="e">
        <f>#REF!+G13</f>
        <v>#REF!</v>
      </c>
      <c r="K13" s="5" t="e">
        <f>#REF!+G13</f>
        <v>#REF!</v>
      </c>
      <c r="L13">
        <v>1</v>
      </c>
      <c r="M13">
        <f t="shared" si="1"/>
        <v>0</v>
      </c>
      <c r="N13">
        <f t="shared" si="2"/>
        <v>0</v>
      </c>
      <c r="R13" t="s">
        <v>319</v>
      </c>
      <c r="S13">
        <v>3</v>
      </c>
      <c r="T13">
        <v>0.11737564114275005</v>
      </c>
      <c r="U13">
        <v>3.9125213714250019E-2</v>
      </c>
      <c r="V13">
        <v>10.743059923870963</v>
      </c>
      <c r="W13">
        <v>8.9753663794570843E-5</v>
      </c>
    </row>
    <row r="14" spans="1:23" x14ac:dyDescent="0.25">
      <c r="A14" t="s">
        <v>169</v>
      </c>
      <c r="B14" t="s">
        <v>42</v>
      </c>
      <c r="C14" t="s">
        <v>306</v>
      </c>
      <c r="D14" t="s">
        <v>39</v>
      </c>
      <c r="E14" t="s">
        <v>32</v>
      </c>
      <c r="F14" t="str">
        <f t="shared" si="0"/>
        <v>Maori - D $96600 to $147999 - No dependents - 65 and over</v>
      </c>
      <c r="G14" s="5">
        <v>-0.26426500000000003</v>
      </c>
      <c r="H14" s="5" t="e">
        <f>#REF!+G14</f>
        <v>#REF!</v>
      </c>
      <c r="I14" s="5" t="e">
        <f>#REF!+G14</f>
        <v>#REF!</v>
      </c>
      <c r="J14" s="5" t="e">
        <f>#REF!+G14</f>
        <v>#REF!</v>
      </c>
      <c r="K14" s="5" t="e">
        <f>#REF!+G14</f>
        <v>#REF!</v>
      </c>
      <c r="L14">
        <v>1</v>
      </c>
      <c r="M14">
        <f t="shared" si="1"/>
        <v>0</v>
      </c>
      <c r="N14">
        <f t="shared" si="2"/>
        <v>0</v>
      </c>
      <c r="R14" t="s">
        <v>320</v>
      </c>
      <c r="S14">
        <v>26</v>
      </c>
      <c r="T14">
        <v>9.4689554352216695E-2</v>
      </c>
      <c r="U14">
        <v>3.6419059366237191E-3</v>
      </c>
    </row>
    <row r="15" spans="1:23" ht="15.75" thickBot="1" x14ac:dyDescent="0.3">
      <c r="A15" t="s">
        <v>151</v>
      </c>
      <c r="B15" t="s">
        <v>34</v>
      </c>
      <c r="C15" t="s">
        <v>305</v>
      </c>
      <c r="D15" t="s">
        <v>40</v>
      </c>
      <c r="E15" t="s">
        <v>32</v>
      </c>
      <c r="F15" t="str">
        <f t="shared" si="0"/>
        <v>Maori - E $148000 and over - Household has dependents - 15 to 64</v>
      </c>
      <c r="G15" s="5">
        <v>-0.51710199999999995</v>
      </c>
      <c r="H15" s="5" t="e">
        <f>#REF!+G15</f>
        <v>#REF!</v>
      </c>
      <c r="I15" s="5" t="e">
        <f>#REF!+G15</f>
        <v>#REF!</v>
      </c>
      <c r="J15" s="5" t="e">
        <f>#REF!+G15</f>
        <v>#REF!</v>
      </c>
      <c r="K15" s="5" t="e">
        <f>#REF!+G15</f>
        <v>#REF!</v>
      </c>
      <c r="L15">
        <v>1</v>
      </c>
      <c r="M15">
        <f t="shared" si="1"/>
        <v>0</v>
      </c>
      <c r="N15">
        <f t="shared" si="2"/>
        <v>1</v>
      </c>
      <c r="R15" s="19" t="s">
        <v>66</v>
      </c>
      <c r="S15" s="19">
        <v>29</v>
      </c>
      <c r="T15" s="19">
        <v>0.21206519549496675</v>
      </c>
      <c r="U15" s="19"/>
      <c r="V15" s="19"/>
      <c r="W15" s="19"/>
    </row>
    <row r="16" spans="1:23" ht="15.75" thickBot="1" x14ac:dyDescent="0.3">
      <c r="A16" t="s">
        <v>161</v>
      </c>
      <c r="B16" t="s">
        <v>34</v>
      </c>
      <c r="C16" t="s">
        <v>306</v>
      </c>
      <c r="D16" t="s">
        <v>40</v>
      </c>
      <c r="E16" t="s">
        <v>32</v>
      </c>
      <c r="F16" t="str">
        <f t="shared" si="0"/>
        <v>Maori - E $148000 and over - No dependents - 15 to 64</v>
      </c>
      <c r="G16" s="5">
        <v>-0.42004999999999998</v>
      </c>
      <c r="H16" s="5" t="e">
        <f>#REF!+G16</f>
        <v>#REF!</v>
      </c>
      <c r="I16" s="5" t="e">
        <f>#REF!+G16</f>
        <v>#REF!</v>
      </c>
      <c r="J16" s="5" t="e">
        <f>#REF!+G16</f>
        <v>#REF!</v>
      </c>
      <c r="K16" s="5" t="e">
        <f>#REF!+G16</f>
        <v>#REF!</v>
      </c>
      <c r="L16">
        <v>1</v>
      </c>
      <c r="M16">
        <f t="shared" si="1"/>
        <v>0</v>
      </c>
      <c r="N16">
        <f t="shared" si="2"/>
        <v>0</v>
      </c>
    </row>
    <row r="17" spans="1:26" x14ac:dyDescent="0.25">
      <c r="A17" t="s">
        <v>171</v>
      </c>
      <c r="B17" t="s">
        <v>42</v>
      </c>
      <c r="C17" t="s">
        <v>306</v>
      </c>
      <c r="D17" t="s">
        <v>40</v>
      </c>
      <c r="E17" t="s">
        <v>32</v>
      </c>
      <c r="F17" t="str">
        <f t="shared" si="0"/>
        <v>Maori - E $148000 and over - No dependents - 65 and over</v>
      </c>
      <c r="G17" s="5">
        <v>-0.38170700000000002</v>
      </c>
      <c r="H17" s="5" t="e">
        <f>#REF!+G17</f>
        <v>#REF!</v>
      </c>
      <c r="I17" s="5" t="e">
        <f>#REF!+G17</f>
        <v>#REF!</v>
      </c>
      <c r="J17" s="5" t="e">
        <f>#REF!+G17</f>
        <v>#REF!</v>
      </c>
      <c r="K17" s="5" t="e">
        <f>#REF!+G17</f>
        <v>#REF!</v>
      </c>
      <c r="L17">
        <v>1</v>
      </c>
      <c r="M17">
        <f t="shared" si="1"/>
        <v>0</v>
      </c>
      <c r="N17">
        <f t="shared" si="2"/>
        <v>0</v>
      </c>
      <c r="R17" s="20"/>
      <c r="S17" s="20" t="s">
        <v>321</v>
      </c>
      <c r="T17" s="20" t="s">
        <v>311</v>
      </c>
      <c r="U17" s="20" t="s">
        <v>322</v>
      </c>
      <c r="V17" s="20" t="s">
        <v>323</v>
      </c>
      <c r="W17" s="20" t="s">
        <v>324</v>
      </c>
      <c r="X17" s="20" t="s">
        <v>325</v>
      </c>
      <c r="Y17" s="20" t="s">
        <v>326</v>
      </c>
      <c r="Z17" s="20" t="s">
        <v>327</v>
      </c>
    </row>
    <row r="18" spans="1:26" x14ac:dyDescent="0.25">
      <c r="A18" t="s">
        <v>144</v>
      </c>
      <c r="B18" t="s">
        <v>34</v>
      </c>
      <c r="C18" t="s">
        <v>305</v>
      </c>
      <c r="D18" t="s">
        <v>36</v>
      </c>
      <c r="E18" t="s">
        <v>33</v>
      </c>
      <c r="F18" t="str">
        <f t="shared" si="0"/>
        <v>Non-Maori - A Less than $35600 - Household has dependents - 15 to 64</v>
      </c>
      <c r="G18" s="5">
        <v>-0.32589200000000002</v>
      </c>
      <c r="H18" s="5" t="e">
        <f>#REF!+G18</f>
        <v>#REF!</v>
      </c>
      <c r="I18" s="5" t="e">
        <f>#REF!+G18</f>
        <v>#REF!</v>
      </c>
      <c r="J18" s="5" t="e">
        <f>#REF!+G18</f>
        <v>#REF!</v>
      </c>
      <c r="K18" s="5" t="e">
        <f>#REF!+G18</f>
        <v>#REF!</v>
      </c>
      <c r="L18">
        <v>0</v>
      </c>
      <c r="M18">
        <f t="shared" si="1"/>
        <v>1</v>
      </c>
      <c r="N18">
        <f t="shared" si="2"/>
        <v>1</v>
      </c>
      <c r="R18" t="s">
        <v>328</v>
      </c>
      <c r="S18" s="14">
        <v>-0.42845946666666679</v>
      </c>
      <c r="T18">
        <v>1.8271326649256778E-2</v>
      </c>
      <c r="U18">
        <v>-23.449827967696873</v>
      </c>
      <c r="V18" s="21">
        <v>5.1259674005086009E-19</v>
      </c>
      <c r="W18">
        <v>-0.46601671647727416</v>
      </c>
      <c r="X18">
        <v>-0.39090221685605941</v>
      </c>
      <c r="Y18">
        <v>-0.46601671647727416</v>
      </c>
      <c r="Z18">
        <v>-0.39090221685605941</v>
      </c>
    </row>
    <row r="19" spans="1:26" x14ac:dyDescent="0.25">
      <c r="A19" t="s">
        <v>154</v>
      </c>
      <c r="B19" t="s">
        <v>34</v>
      </c>
      <c r="C19" t="s">
        <v>306</v>
      </c>
      <c r="D19" t="s">
        <v>36</v>
      </c>
      <c r="E19" t="s">
        <v>33</v>
      </c>
      <c r="F19" t="str">
        <f t="shared" si="0"/>
        <v>Non-Maori - A Less than $35600 - No dependents - 15 to 64</v>
      </c>
      <c r="G19" s="5">
        <v>-0.39310800000000001</v>
      </c>
      <c r="H19" s="5" t="e">
        <f>#REF!+G19</f>
        <v>#REF!</v>
      </c>
      <c r="I19" s="5" t="e">
        <f>#REF!+G19</f>
        <v>#REF!</v>
      </c>
      <c r="J19" s="5" t="e">
        <f>#REF!+G19</f>
        <v>#REF!</v>
      </c>
      <c r="K19" s="5" t="e">
        <f>#REF!+G19</f>
        <v>#REF!</v>
      </c>
      <c r="L19">
        <v>0</v>
      </c>
      <c r="M19">
        <f t="shared" si="1"/>
        <v>1</v>
      </c>
      <c r="N19">
        <f t="shared" si="2"/>
        <v>0</v>
      </c>
      <c r="R19" t="s">
        <v>302</v>
      </c>
      <c r="S19" s="14">
        <v>-4.1960066666666691E-2</v>
      </c>
      <c r="T19">
        <v>2.2036049060947738E-2</v>
      </c>
      <c r="U19">
        <v>-1.9041556202118044</v>
      </c>
      <c r="V19" s="21">
        <v>6.8012096873845518E-2</v>
      </c>
      <c r="W19">
        <v>-8.7255814222823413E-2</v>
      </c>
      <c r="X19">
        <v>3.3356808894900239E-3</v>
      </c>
      <c r="Y19">
        <v>-8.7255814222823413E-2</v>
      </c>
      <c r="Z19">
        <v>3.3356808894900239E-3</v>
      </c>
    </row>
    <row r="20" spans="1:26" x14ac:dyDescent="0.25">
      <c r="A20" t="s">
        <v>164</v>
      </c>
      <c r="B20" t="s">
        <v>42</v>
      </c>
      <c r="C20" t="s">
        <v>306</v>
      </c>
      <c r="D20" t="s">
        <v>36</v>
      </c>
      <c r="E20" t="s">
        <v>33</v>
      </c>
      <c r="F20" t="str">
        <f t="shared" si="0"/>
        <v>Non-Maori - A Less than $35600 - No dependents - 65 and over</v>
      </c>
      <c r="G20" s="5">
        <v>-0.39393099999999998</v>
      </c>
      <c r="H20" s="5" t="e">
        <f>#REF!+G20</f>
        <v>#REF!</v>
      </c>
      <c r="I20" s="5" t="e">
        <f>#REF!+G20</f>
        <v>#REF!</v>
      </c>
      <c r="J20" s="5" t="e">
        <f>#REF!+G20</f>
        <v>#REF!</v>
      </c>
      <c r="K20" s="5" t="e">
        <f>#REF!+G20</f>
        <v>#REF!</v>
      </c>
      <c r="L20">
        <v>0</v>
      </c>
      <c r="M20">
        <f t="shared" si="1"/>
        <v>1</v>
      </c>
      <c r="N20">
        <f t="shared" si="2"/>
        <v>0</v>
      </c>
      <c r="R20" t="s">
        <v>329</v>
      </c>
      <c r="S20" s="14">
        <v>0.12580725000000004</v>
      </c>
      <c r="T20">
        <v>2.7545061326184693E-2</v>
      </c>
      <c r="U20">
        <v>4.5673251008668485</v>
      </c>
      <c r="V20" s="21">
        <v>1.0532594395311373E-4</v>
      </c>
      <c r="W20">
        <v>6.9187565554804098E-2</v>
      </c>
      <c r="X20">
        <v>0.18242693444519598</v>
      </c>
      <c r="Y20">
        <v>6.9187565554804098E-2</v>
      </c>
      <c r="Z20">
        <v>0.18242693444519598</v>
      </c>
    </row>
    <row r="21" spans="1:26" ht="15.75" thickBot="1" x14ac:dyDescent="0.3">
      <c r="A21" t="s">
        <v>146</v>
      </c>
      <c r="B21" t="s">
        <v>34</v>
      </c>
      <c r="C21" t="s">
        <v>305</v>
      </c>
      <c r="D21" t="s">
        <v>37</v>
      </c>
      <c r="E21" t="s">
        <v>33</v>
      </c>
      <c r="F21" t="str">
        <f t="shared" si="0"/>
        <v>Non-Maori - B $35600 to $61099 - Household has dependents - 15 to 64</v>
      </c>
      <c r="G21" s="5">
        <v>-0.40317900000000001</v>
      </c>
      <c r="H21" s="5" t="e">
        <f>#REF!+G21</f>
        <v>#REF!</v>
      </c>
      <c r="I21" s="5" t="e">
        <f>#REF!+G21</f>
        <v>#REF!</v>
      </c>
      <c r="J21" s="5" t="e">
        <f>#REF!+G21</f>
        <v>#REF!</v>
      </c>
      <c r="K21" s="5" t="e">
        <f>#REF!+G21</f>
        <v>#REF!</v>
      </c>
      <c r="L21">
        <v>0</v>
      </c>
      <c r="M21">
        <f t="shared" si="1"/>
        <v>0</v>
      </c>
      <c r="N21">
        <f t="shared" si="2"/>
        <v>1</v>
      </c>
      <c r="R21" s="19" t="s">
        <v>304</v>
      </c>
      <c r="S21" s="22">
        <v>6.5037250000000005E-2</v>
      </c>
      <c r="T21" s="19">
        <v>2.3372759582333404E-2</v>
      </c>
      <c r="U21" s="19">
        <v>2.7826089500000348</v>
      </c>
      <c r="V21" s="23">
        <v>9.9084271057391093E-3</v>
      </c>
      <c r="W21" s="19">
        <v>1.6993854616191392E-2</v>
      </c>
      <c r="X21" s="19">
        <v>0.11308064538380862</v>
      </c>
      <c r="Y21" s="19">
        <v>1.6993854616191392E-2</v>
      </c>
      <c r="Z21" s="19">
        <v>0.11308064538380862</v>
      </c>
    </row>
    <row r="22" spans="1:26" x14ac:dyDescent="0.25">
      <c r="A22" t="s">
        <v>156</v>
      </c>
      <c r="B22" t="s">
        <v>34</v>
      </c>
      <c r="C22" t="s">
        <v>306</v>
      </c>
      <c r="D22" t="s">
        <v>37</v>
      </c>
      <c r="E22" t="s">
        <v>33</v>
      </c>
      <c r="F22" t="str">
        <f t="shared" si="0"/>
        <v>Non-Maori - B $35600 to $61099 - No dependents - 15 to 64</v>
      </c>
      <c r="G22" s="5">
        <v>-0.41844700000000001</v>
      </c>
      <c r="H22" s="5" t="e">
        <f>#REF!+G22</f>
        <v>#REF!</v>
      </c>
      <c r="I22" s="5" t="e">
        <f>#REF!+G22</f>
        <v>#REF!</v>
      </c>
      <c r="J22" s="5" t="e">
        <f>#REF!+G22</f>
        <v>#REF!</v>
      </c>
      <c r="K22" s="5" t="e">
        <f>#REF!+G22</f>
        <v>#REF!</v>
      </c>
      <c r="L22">
        <v>0</v>
      </c>
      <c r="M22">
        <f t="shared" si="1"/>
        <v>0</v>
      </c>
      <c r="N22">
        <f t="shared" si="2"/>
        <v>0</v>
      </c>
    </row>
    <row r="23" spans="1:26" x14ac:dyDescent="0.25">
      <c r="A23" t="s">
        <v>166</v>
      </c>
      <c r="B23" t="s">
        <v>42</v>
      </c>
      <c r="C23" t="s">
        <v>306</v>
      </c>
      <c r="D23" t="s">
        <v>37</v>
      </c>
      <c r="E23" t="s">
        <v>33</v>
      </c>
      <c r="F23" t="str">
        <f t="shared" si="0"/>
        <v>Non-Maori - B $35600 to $61099 - No dependents - 65 and over</v>
      </c>
      <c r="G23" s="5">
        <v>-0.33101799999999998</v>
      </c>
      <c r="H23" s="5" t="e">
        <f>#REF!+G23</f>
        <v>#REF!</v>
      </c>
      <c r="I23" s="5" t="e">
        <f>#REF!+G23</f>
        <v>#REF!</v>
      </c>
      <c r="J23" s="5" t="e">
        <f>#REF!+G23</f>
        <v>#REF!</v>
      </c>
      <c r="K23" s="5" t="e">
        <f>#REF!+G23</f>
        <v>#REF!</v>
      </c>
      <c r="L23">
        <v>0</v>
      </c>
      <c r="M23">
        <f t="shared" si="1"/>
        <v>0</v>
      </c>
      <c r="N23">
        <f t="shared" si="2"/>
        <v>0</v>
      </c>
    </row>
    <row r="24" spans="1:26" x14ac:dyDescent="0.25">
      <c r="A24" t="s">
        <v>148</v>
      </c>
      <c r="B24" t="s">
        <v>34</v>
      </c>
      <c r="C24" t="s">
        <v>305</v>
      </c>
      <c r="D24" t="s">
        <v>38</v>
      </c>
      <c r="E24" t="s">
        <v>33</v>
      </c>
      <c r="F24" t="str">
        <f t="shared" si="0"/>
        <v>Non-Maori - C $61100 to $96599 - Household has dependents - 15 to 64</v>
      </c>
      <c r="G24" s="5">
        <v>-0.33359499999999997</v>
      </c>
      <c r="H24" s="5" t="e">
        <f>#REF!+G24</f>
        <v>#REF!</v>
      </c>
      <c r="I24" s="5" t="e">
        <f>#REF!+G24</f>
        <v>#REF!</v>
      </c>
      <c r="J24" s="5" t="e">
        <f>#REF!+G24</f>
        <v>#REF!</v>
      </c>
      <c r="K24" s="5" t="e">
        <f>#REF!+G24</f>
        <v>#REF!</v>
      </c>
      <c r="L24">
        <v>0</v>
      </c>
      <c r="M24">
        <f t="shared" si="1"/>
        <v>0</v>
      </c>
      <c r="N24">
        <f t="shared" si="2"/>
        <v>1</v>
      </c>
      <c r="R24" t="s">
        <v>0</v>
      </c>
    </row>
    <row r="25" spans="1:26" ht="15.75" thickBot="1" x14ac:dyDescent="0.3">
      <c r="A25" t="s">
        <v>158</v>
      </c>
      <c r="B25" t="s">
        <v>34</v>
      </c>
      <c r="C25" t="s">
        <v>306</v>
      </c>
      <c r="D25" t="s">
        <v>38</v>
      </c>
      <c r="E25" t="s">
        <v>33</v>
      </c>
      <c r="F25" t="str">
        <f t="shared" si="0"/>
        <v>Non-Maori - C $61100 to $96599 - No dependents - 15 to 64</v>
      </c>
      <c r="G25" s="5">
        <v>-0.58949099999999999</v>
      </c>
      <c r="H25" s="5" t="e">
        <f>#REF!+G25</f>
        <v>#REF!</v>
      </c>
      <c r="I25" s="5" t="e">
        <f>#REF!+G25</f>
        <v>#REF!</v>
      </c>
      <c r="J25" s="5" t="e">
        <f>#REF!+G25</f>
        <v>#REF!</v>
      </c>
      <c r="K25" s="5" t="e">
        <f>#REF!+G25</f>
        <v>#REF!</v>
      </c>
      <c r="L25">
        <v>0</v>
      </c>
      <c r="M25">
        <f t="shared" si="1"/>
        <v>0</v>
      </c>
      <c r="N25">
        <f t="shared" si="2"/>
        <v>0</v>
      </c>
    </row>
    <row r="26" spans="1:26" x14ac:dyDescent="0.25">
      <c r="A26" t="s">
        <v>168</v>
      </c>
      <c r="B26" t="s">
        <v>42</v>
      </c>
      <c r="C26" t="s">
        <v>306</v>
      </c>
      <c r="D26" t="s">
        <v>38</v>
      </c>
      <c r="E26" t="s">
        <v>33</v>
      </c>
      <c r="F26" t="str">
        <f t="shared" si="0"/>
        <v>Non-Maori - C $61100 to $96599 - No dependents - 65 and over</v>
      </c>
      <c r="G26" s="5">
        <v>-0.55966499999999997</v>
      </c>
      <c r="H26" s="5" t="e">
        <f>#REF!+G26</f>
        <v>#REF!</v>
      </c>
      <c r="I26" s="5" t="e">
        <f>#REF!+G26</f>
        <v>#REF!</v>
      </c>
      <c r="J26" s="5" t="e">
        <f>#REF!+G26</f>
        <v>#REF!</v>
      </c>
      <c r="K26" s="5" t="e">
        <f>#REF!+G26</f>
        <v>#REF!</v>
      </c>
      <c r="L26">
        <v>0</v>
      </c>
      <c r="M26">
        <f t="shared" si="1"/>
        <v>0</v>
      </c>
      <c r="N26">
        <f t="shared" si="2"/>
        <v>0</v>
      </c>
      <c r="R26" s="18" t="s">
        <v>307</v>
      </c>
      <c r="S26" s="18"/>
    </row>
    <row r="27" spans="1:26" x14ac:dyDescent="0.25">
      <c r="A27" t="s">
        <v>150</v>
      </c>
      <c r="B27" t="s">
        <v>34</v>
      </c>
      <c r="C27" t="s">
        <v>305</v>
      </c>
      <c r="D27" t="s">
        <v>39</v>
      </c>
      <c r="E27" t="s">
        <v>33</v>
      </c>
      <c r="F27" t="str">
        <f t="shared" si="0"/>
        <v>Non-Maori - D $96600 to $147999 - Household has dependents - 15 to 64</v>
      </c>
      <c r="G27" s="5">
        <v>-0.51584700000000006</v>
      </c>
      <c r="H27" s="5" t="e">
        <f>#REF!+G27</f>
        <v>#REF!</v>
      </c>
      <c r="I27" s="5" t="e">
        <f>#REF!+G27</f>
        <v>#REF!</v>
      </c>
      <c r="J27" s="5" t="e">
        <f>#REF!+G27</f>
        <v>#REF!</v>
      </c>
      <c r="K27" s="5" t="e">
        <f>#REF!+G27</f>
        <v>#REF!</v>
      </c>
      <c r="L27">
        <v>0</v>
      </c>
      <c r="M27">
        <f t="shared" si="1"/>
        <v>0</v>
      </c>
      <c r="N27">
        <f t="shared" si="2"/>
        <v>1</v>
      </c>
      <c r="R27" t="s">
        <v>308</v>
      </c>
      <c r="S27">
        <v>0.78349829883523969</v>
      </c>
    </row>
    <row r="28" spans="1:26" x14ac:dyDescent="0.25">
      <c r="A28" t="s">
        <v>160</v>
      </c>
      <c r="B28" t="s">
        <v>34</v>
      </c>
      <c r="C28" t="s">
        <v>306</v>
      </c>
      <c r="D28" t="s">
        <v>39</v>
      </c>
      <c r="E28" t="s">
        <v>33</v>
      </c>
      <c r="F28" t="str">
        <f t="shared" si="0"/>
        <v>Non-Maori - D $96600 to $147999 - No dependents - 15 to 64</v>
      </c>
      <c r="G28" s="5">
        <v>-0.379799</v>
      </c>
      <c r="H28" s="5" t="e">
        <f>#REF!+G28</f>
        <v>#REF!</v>
      </c>
      <c r="I28" s="5" t="e">
        <f>#REF!+G28</f>
        <v>#REF!</v>
      </c>
      <c r="J28" s="5" t="e">
        <f>#REF!+G28</f>
        <v>#REF!</v>
      </c>
      <c r="K28" s="5" t="e">
        <f>#REF!+G28</f>
        <v>#REF!</v>
      </c>
      <c r="L28">
        <v>0</v>
      </c>
      <c r="M28">
        <f t="shared" si="1"/>
        <v>0</v>
      </c>
      <c r="N28">
        <f t="shared" si="2"/>
        <v>0</v>
      </c>
      <c r="R28" t="s">
        <v>309</v>
      </c>
      <c r="S28">
        <v>0.61386958427771454</v>
      </c>
    </row>
    <row r="29" spans="1:26" x14ac:dyDescent="0.25">
      <c r="A29" t="s">
        <v>170</v>
      </c>
      <c r="B29" t="s">
        <v>42</v>
      </c>
      <c r="C29" t="s">
        <v>306</v>
      </c>
      <c r="D29" t="s">
        <v>39</v>
      </c>
      <c r="E29" t="s">
        <v>33</v>
      </c>
      <c r="F29" t="str">
        <f t="shared" si="0"/>
        <v>Non-Maori - D $96600 to $147999 - No dependents - 65 and over</v>
      </c>
      <c r="G29" s="5">
        <v>-0.43064999999999998</v>
      </c>
      <c r="H29" s="5" t="e">
        <f>#REF!+G29</f>
        <v>#REF!</v>
      </c>
      <c r="I29" s="5" t="e">
        <f>#REF!+G29</f>
        <v>#REF!</v>
      </c>
      <c r="J29" s="5" t="e">
        <f>#REF!+G29</f>
        <v>#REF!</v>
      </c>
      <c r="K29" s="5" t="e">
        <f>#REF!+G29</f>
        <v>#REF!</v>
      </c>
      <c r="L29">
        <v>0</v>
      </c>
      <c r="M29">
        <f t="shared" si="1"/>
        <v>0</v>
      </c>
      <c r="N29">
        <f t="shared" si="2"/>
        <v>0</v>
      </c>
      <c r="R29" t="s">
        <v>310</v>
      </c>
      <c r="S29">
        <v>0.56931607477129709</v>
      </c>
    </row>
    <row r="30" spans="1:26" x14ac:dyDescent="0.25">
      <c r="A30" t="s">
        <v>152</v>
      </c>
      <c r="B30" t="s">
        <v>34</v>
      </c>
      <c r="C30" t="s">
        <v>305</v>
      </c>
      <c r="D30" t="s">
        <v>40</v>
      </c>
      <c r="E30" t="s">
        <v>33</v>
      </c>
      <c r="F30" t="str">
        <f t="shared" si="0"/>
        <v>Non-Maori - E $148000 and over - Household has dependents - 15 to 64</v>
      </c>
      <c r="G30" s="5">
        <v>-0.44442199999999998</v>
      </c>
      <c r="H30" s="5" t="e">
        <f>#REF!+G30</f>
        <v>#REF!</v>
      </c>
      <c r="I30" s="5" t="e">
        <f>#REF!+G30</f>
        <v>#REF!</v>
      </c>
      <c r="J30" s="5" t="e">
        <f>#REF!+G30</f>
        <v>#REF!</v>
      </c>
      <c r="K30" s="5" t="e">
        <f>#REF!+G30</f>
        <v>#REF!</v>
      </c>
      <c r="L30">
        <v>0</v>
      </c>
      <c r="M30">
        <f t="shared" si="1"/>
        <v>0</v>
      </c>
      <c r="N30">
        <f t="shared" si="2"/>
        <v>1</v>
      </c>
      <c r="R30" t="s">
        <v>311</v>
      </c>
      <c r="S30">
        <v>0.10560016882699558</v>
      </c>
    </row>
    <row r="31" spans="1:26" ht="15.75" thickBot="1" x14ac:dyDescent="0.3">
      <c r="A31" t="s">
        <v>162</v>
      </c>
      <c r="B31" t="s">
        <v>34</v>
      </c>
      <c r="C31" t="s">
        <v>306</v>
      </c>
      <c r="D31" t="s">
        <v>40</v>
      </c>
      <c r="E31" t="s">
        <v>33</v>
      </c>
      <c r="F31" t="str">
        <f t="shared" si="0"/>
        <v>Non-Maori - E $148000 and over - No dependents - 15 to 64</v>
      </c>
      <c r="G31" s="5">
        <v>-0.46570499999999998</v>
      </c>
      <c r="H31" s="5" t="e">
        <f>#REF!+G31</f>
        <v>#REF!</v>
      </c>
      <c r="I31" s="5" t="e">
        <f>#REF!+G31</f>
        <v>#REF!</v>
      </c>
      <c r="J31" s="5" t="e">
        <f>#REF!+G31</f>
        <v>#REF!</v>
      </c>
      <c r="K31" s="5" t="e">
        <f>#REF!+G31</f>
        <v>#REF!</v>
      </c>
      <c r="L31">
        <v>0</v>
      </c>
      <c r="M31">
        <f t="shared" si="1"/>
        <v>0</v>
      </c>
      <c r="N31">
        <f t="shared" si="2"/>
        <v>0</v>
      </c>
      <c r="R31" s="19" t="s">
        <v>312</v>
      </c>
      <c r="S31" s="19">
        <v>30</v>
      </c>
    </row>
    <row r="32" spans="1:26" x14ac:dyDescent="0.25">
      <c r="A32" t="s">
        <v>172</v>
      </c>
      <c r="B32" t="s">
        <v>42</v>
      </c>
      <c r="C32" t="s">
        <v>306</v>
      </c>
      <c r="D32" t="s">
        <v>40</v>
      </c>
      <c r="E32" t="s">
        <v>33</v>
      </c>
      <c r="F32" t="str">
        <f t="shared" si="0"/>
        <v>Non-Maori - E $148000 and over - No dependents - 65 and over</v>
      </c>
      <c r="G32" s="5">
        <v>-0.45837699999999998</v>
      </c>
      <c r="H32" s="5" t="e">
        <f>#REF!+G32</f>
        <v>#REF!</v>
      </c>
      <c r="I32" s="5" t="e">
        <f>#REF!+G32</f>
        <v>#REF!</v>
      </c>
      <c r="J32" s="5" t="e">
        <f>#REF!+G32</f>
        <v>#REF!</v>
      </c>
      <c r="K32" s="5" t="e">
        <f>#REF!+G32</f>
        <v>#REF!</v>
      </c>
      <c r="L32">
        <v>0</v>
      </c>
      <c r="M32">
        <f t="shared" si="1"/>
        <v>0</v>
      </c>
      <c r="N32">
        <f t="shared" si="2"/>
        <v>0</v>
      </c>
    </row>
    <row r="33" spans="18:26" ht="15.75" thickBot="1" x14ac:dyDescent="0.3">
      <c r="R33" t="s">
        <v>313</v>
      </c>
    </row>
    <row r="34" spans="18:26" x14ac:dyDescent="0.25">
      <c r="R34" s="20"/>
      <c r="S34" s="20" t="s">
        <v>314</v>
      </c>
      <c r="T34" s="20" t="s">
        <v>315</v>
      </c>
      <c r="U34" s="20" t="s">
        <v>316</v>
      </c>
      <c r="V34" s="20" t="s">
        <v>317</v>
      </c>
      <c r="W34" s="20" t="s">
        <v>318</v>
      </c>
    </row>
    <row r="35" spans="18:26" x14ac:dyDescent="0.25">
      <c r="R35" t="s">
        <v>319</v>
      </c>
      <c r="S35">
        <v>3</v>
      </c>
      <c r="T35">
        <v>0.46094029571275402</v>
      </c>
      <c r="U35">
        <v>0.15364676523758466</v>
      </c>
      <c r="V35">
        <v>13.778254307649812</v>
      </c>
      <c r="W35">
        <v>1.4212861214493883E-5</v>
      </c>
    </row>
    <row r="36" spans="18:26" x14ac:dyDescent="0.25">
      <c r="R36" t="s">
        <v>320</v>
      </c>
      <c r="S36">
        <v>26</v>
      </c>
      <c r="T36">
        <v>0.28993628706353919</v>
      </c>
      <c r="U36">
        <v>1.1151395656289968E-2</v>
      </c>
    </row>
    <row r="37" spans="18:26" ht="15.75" thickBot="1" x14ac:dyDescent="0.3">
      <c r="R37" s="19" t="s">
        <v>66</v>
      </c>
      <c r="S37" s="19">
        <v>29</v>
      </c>
      <c r="T37" s="19">
        <v>0.75087658277629321</v>
      </c>
      <c r="U37" s="19"/>
      <c r="V37" s="19"/>
      <c r="W37" s="19"/>
    </row>
    <row r="38" spans="18:26" ht="15.75" thickBot="1" x14ac:dyDescent="0.3"/>
    <row r="39" spans="18:26" x14ac:dyDescent="0.25">
      <c r="R39" s="20"/>
      <c r="S39" s="20" t="s">
        <v>321</v>
      </c>
      <c r="T39" s="20" t="s">
        <v>311</v>
      </c>
      <c r="U39" s="20" t="s">
        <v>322</v>
      </c>
      <c r="V39" s="20" t="s">
        <v>323</v>
      </c>
      <c r="W39" s="20" t="s">
        <v>324</v>
      </c>
      <c r="X39" s="20" t="s">
        <v>325</v>
      </c>
      <c r="Y39" s="20" t="s">
        <v>326</v>
      </c>
      <c r="Z39" s="20" t="s">
        <v>327</v>
      </c>
    </row>
    <row r="40" spans="18:26" x14ac:dyDescent="0.25">
      <c r="R40" t="s">
        <v>328</v>
      </c>
      <c r="S40" s="14">
        <v>-0.7030568416666666</v>
      </c>
      <c r="T40">
        <v>3.1972038854180804E-2</v>
      </c>
      <c r="U40">
        <v>-21.989740625338062</v>
      </c>
      <c r="V40" s="21">
        <v>2.5238320034545565E-18</v>
      </c>
      <c r="W40">
        <v>-0.76877630874486902</v>
      </c>
      <c r="X40">
        <v>-0.63733737458846418</v>
      </c>
      <c r="Y40">
        <v>-0.76877630874486902</v>
      </c>
      <c r="Z40">
        <v>-0.63733737458846418</v>
      </c>
    </row>
    <row r="41" spans="18:26" x14ac:dyDescent="0.25">
      <c r="R41" t="s">
        <v>302</v>
      </c>
      <c r="S41" s="14">
        <v>-6.5903967333333396E-2</v>
      </c>
      <c r="T41">
        <v>3.8559729695266221E-2</v>
      </c>
      <c r="U41">
        <v>-1.7091397645721591</v>
      </c>
      <c r="V41" s="21">
        <v>9.9337045159537438E-2</v>
      </c>
      <c r="W41">
        <v>-0.14516462686806489</v>
      </c>
      <c r="X41">
        <v>1.3356692201398096E-2</v>
      </c>
      <c r="Y41">
        <v>-0.14516462686806489</v>
      </c>
      <c r="Z41">
        <v>1.3356692201398096E-2</v>
      </c>
    </row>
    <row r="42" spans="18:26" x14ac:dyDescent="0.25">
      <c r="R42" t="s">
        <v>329</v>
      </c>
      <c r="S42" s="14">
        <v>0.27539312666666682</v>
      </c>
      <c r="T42">
        <v>4.819966211908281E-2</v>
      </c>
      <c r="U42">
        <v>5.713590397921803</v>
      </c>
      <c r="V42" s="21">
        <v>5.1700595442543391E-6</v>
      </c>
      <c r="W42">
        <v>0.17631730224825237</v>
      </c>
      <c r="X42">
        <v>0.37446895108508127</v>
      </c>
      <c r="Y42">
        <v>0.17631730224825237</v>
      </c>
      <c r="Z42">
        <v>0.37446895108508127</v>
      </c>
    </row>
    <row r="43" spans="18:26" ht="15.75" thickBot="1" x14ac:dyDescent="0.3">
      <c r="R43" s="19" t="s">
        <v>304</v>
      </c>
      <c r="S43" s="22">
        <v>9.822935100000002E-2</v>
      </c>
      <c r="T43" s="19">
        <v>4.0898769522364556E-2</v>
      </c>
      <c r="U43" s="19">
        <v>2.4017678807252514</v>
      </c>
      <c r="V43" s="23">
        <v>2.375680891263577E-2</v>
      </c>
      <c r="W43" s="19">
        <v>1.4160726242509761E-2</v>
      </c>
      <c r="X43" s="19">
        <v>0.18229797575749029</v>
      </c>
      <c r="Y43" s="19">
        <v>1.4160726242509761E-2</v>
      </c>
      <c r="Z43" s="19">
        <v>0.18229797575749029</v>
      </c>
    </row>
    <row r="46" spans="18:26" x14ac:dyDescent="0.25">
      <c r="R46" t="s">
        <v>1</v>
      </c>
    </row>
    <row r="47" spans="18:26" ht="15.75" thickBot="1" x14ac:dyDescent="0.3"/>
    <row r="48" spans="18:26" x14ac:dyDescent="0.25">
      <c r="R48" s="18" t="s">
        <v>307</v>
      </c>
      <c r="S48" s="18"/>
    </row>
    <row r="49" spans="18:26" x14ac:dyDescent="0.25">
      <c r="R49" t="s">
        <v>308</v>
      </c>
      <c r="S49">
        <v>0.77198837239393647</v>
      </c>
    </row>
    <row r="50" spans="18:26" x14ac:dyDescent="0.25">
      <c r="R50" t="s">
        <v>309</v>
      </c>
      <c r="S50">
        <v>0.59596604711143908</v>
      </c>
    </row>
    <row r="51" spans="18:26" x14ac:dyDescent="0.25">
      <c r="R51" t="s">
        <v>310</v>
      </c>
      <c r="S51">
        <v>0.54934674485506663</v>
      </c>
    </row>
    <row r="52" spans="18:26" x14ac:dyDescent="0.25">
      <c r="R52" t="s">
        <v>311</v>
      </c>
      <c r="S52">
        <v>9.0383071087387939E-2</v>
      </c>
    </row>
    <row r="53" spans="18:26" ht="15.75" thickBot="1" x14ac:dyDescent="0.3">
      <c r="R53" s="19" t="s">
        <v>312</v>
      </c>
      <c r="S53" s="19">
        <v>30</v>
      </c>
    </row>
    <row r="55" spans="18:26" ht="15.75" thickBot="1" x14ac:dyDescent="0.3">
      <c r="R55" t="s">
        <v>313</v>
      </c>
    </row>
    <row r="56" spans="18:26" x14ac:dyDescent="0.25">
      <c r="R56" s="20"/>
      <c r="S56" s="20" t="s">
        <v>314</v>
      </c>
      <c r="T56" s="20" t="s">
        <v>315</v>
      </c>
      <c r="U56" s="20" t="s">
        <v>316</v>
      </c>
      <c r="V56" s="20" t="s">
        <v>317</v>
      </c>
      <c r="W56" s="20" t="s">
        <v>318</v>
      </c>
    </row>
    <row r="57" spans="18:26" x14ac:dyDescent="0.25">
      <c r="R57" t="s">
        <v>319</v>
      </c>
      <c r="S57">
        <v>3</v>
      </c>
      <c r="T57">
        <v>0.31329336080941661</v>
      </c>
      <c r="U57">
        <v>0.10443112026980554</v>
      </c>
      <c r="V57">
        <v>12.78367582238913</v>
      </c>
      <c r="W57">
        <v>2.5284633364031588E-5</v>
      </c>
    </row>
    <row r="58" spans="18:26" x14ac:dyDescent="0.25">
      <c r="R58" t="s">
        <v>320</v>
      </c>
      <c r="S58">
        <v>26</v>
      </c>
      <c r="T58">
        <v>0.21239658801888339</v>
      </c>
      <c r="U58">
        <v>8.169099539187822E-3</v>
      </c>
    </row>
    <row r="59" spans="18:26" ht="15.75" thickBot="1" x14ac:dyDescent="0.3">
      <c r="R59" s="19" t="s">
        <v>66</v>
      </c>
      <c r="S59" s="19">
        <v>29</v>
      </c>
      <c r="T59" s="19">
        <v>0.5256899488283</v>
      </c>
      <c r="U59" s="19"/>
      <c r="V59" s="19"/>
      <c r="W59" s="19"/>
    </row>
    <row r="60" spans="18:26" ht="15.75" thickBot="1" x14ac:dyDescent="0.3"/>
    <row r="61" spans="18:26" x14ac:dyDescent="0.25">
      <c r="R61" s="20"/>
      <c r="S61" s="20" t="s">
        <v>321</v>
      </c>
      <c r="T61" s="20" t="s">
        <v>311</v>
      </c>
      <c r="U61" s="20" t="s">
        <v>322</v>
      </c>
      <c r="V61" s="20" t="s">
        <v>323</v>
      </c>
      <c r="W61" s="20" t="s">
        <v>324</v>
      </c>
      <c r="X61" s="20" t="s">
        <v>325</v>
      </c>
      <c r="Y61" s="20" t="s">
        <v>326</v>
      </c>
      <c r="Z61" s="20" t="s">
        <v>327</v>
      </c>
    </row>
    <row r="62" spans="18:26" x14ac:dyDescent="0.25">
      <c r="R62" t="s">
        <v>328</v>
      </c>
      <c r="S62">
        <v>-0.60179279999999991</v>
      </c>
      <c r="T62">
        <v>2.7364833718214885E-2</v>
      </c>
      <c r="U62">
        <v>-21.991465623247251</v>
      </c>
      <c r="V62">
        <v>2.5189426578183438E-18</v>
      </c>
      <c r="W62">
        <v>-0.65804202129135769</v>
      </c>
      <c r="X62">
        <v>-0.54554357870864212</v>
      </c>
      <c r="Y62">
        <v>-0.65804202129135769</v>
      </c>
      <c r="Z62">
        <v>-0.54554357870864212</v>
      </c>
    </row>
    <row r="63" spans="18:26" x14ac:dyDescent="0.25">
      <c r="R63" t="s">
        <v>302</v>
      </c>
      <c r="S63">
        <v>-5.6626733333333359E-2</v>
      </c>
      <c r="T63">
        <v>3.3003231234103571E-2</v>
      </c>
      <c r="U63">
        <v>-1.7157936121969375</v>
      </c>
      <c r="V63" s="21">
        <v>9.8094647421413689E-2</v>
      </c>
      <c r="W63">
        <v>-0.12446584670537121</v>
      </c>
      <c r="X63">
        <v>1.1212380038704492E-2</v>
      </c>
      <c r="Y63">
        <v>-0.12446584670537121</v>
      </c>
      <c r="Z63">
        <v>1.1212380038704492E-2</v>
      </c>
    </row>
    <row r="64" spans="18:26" x14ac:dyDescent="0.25">
      <c r="R64" t="s">
        <v>303</v>
      </c>
      <c r="S64">
        <v>0.2216405833333335</v>
      </c>
      <c r="T64">
        <v>4.125403904262949E-2</v>
      </c>
      <c r="U64">
        <v>5.3725789880671613</v>
      </c>
      <c r="V64" s="21">
        <v>1.2604881439705035E-5</v>
      </c>
      <c r="W64">
        <v>0.13684169161828613</v>
      </c>
      <c r="X64">
        <v>0.30643947504838087</v>
      </c>
      <c r="Y64">
        <v>0.13684169161828613</v>
      </c>
      <c r="Z64">
        <v>0.30643947504838087</v>
      </c>
    </row>
    <row r="65" spans="18:26" ht="15.75" thickBot="1" x14ac:dyDescent="0.3">
      <c r="R65" s="19" t="s">
        <v>304</v>
      </c>
      <c r="S65" s="19">
        <v>8.9537250000000013E-2</v>
      </c>
      <c r="T65" s="19">
        <v>3.5005212910053464E-2</v>
      </c>
      <c r="U65" s="19">
        <v>2.5578261794912551</v>
      </c>
      <c r="V65" s="23">
        <v>1.6709231673919876E-2</v>
      </c>
      <c r="W65" s="19">
        <v>1.7583004357423562E-2</v>
      </c>
      <c r="X65" s="19">
        <v>0.16149149564257648</v>
      </c>
      <c r="Y65" s="19">
        <v>1.7583004357423562E-2</v>
      </c>
      <c r="Z65" s="19">
        <v>0.16149149564257648</v>
      </c>
    </row>
    <row r="68" spans="18:26" x14ac:dyDescent="0.25">
      <c r="R68" s="24" t="s">
        <v>330</v>
      </c>
      <c r="S68" s="24" t="s">
        <v>282</v>
      </c>
      <c r="T68" s="24" t="s">
        <v>0</v>
      </c>
      <c r="U68" s="24" t="s">
        <v>1</v>
      </c>
    </row>
    <row r="69" spans="18:26" x14ac:dyDescent="0.25">
      <c r="R69" s="24" t="s">
        <v>328</v>
      </c>
      <c r="S69" s="25">
        <f>S18</f>
        <v>-0.42845946666666679</v>
      </c>
      <c r="T69" s="25">
        <f>S40</f>
        <v>-0.7030568416666666</v>
      </c>
      <c r="U69" s="25">
        <f>S62</f>
        <v>-0.60179279999999991</v>
      </c>
    </row>
    <row r="70" spans="18:26" x14ac:dyDescent="0.25">
      <c r="R70" s="24" t="s">
        <v>302</v>
      </c>
      <c r="S70" s="26">
        <f t="shared" ref="S70:S72" si="3">S19</f>
        <v>-4.1960066666666691E-2</v>
      </c>
      <c r="T70" s="26">
        <f t="shared" ref="T70:T72" si="4">S41</f>
        <v>-6.5903967333333396E-2</v>
      </c>
      <c r="U70" s="26">
        <f t="shared" ref="U70:U72" si="5">S63</f>
        <v>-5.6626733333333359E-2</v>
      </c>
    </row>
    <row r="71" spans="18:26" x14ac:dyDescent="0.25">
      <c r="R71" s="24" t="s">
        <v>303</v>
      </c>
      <c r="S71" s="25">
        <f t="shared" si="3"/>
        <v>0.12580725000000004</v>
      </c>
      <c r="T71" s="25">
        <f t="shared" si="4"/>
        <v>0.27539312666666682</v>
      </c>
      <c r="U71" s="25">
        <f t="shared" si="5"/>
        <v>0.2216405833333335</v>
      </c>
    </row>
    <row r="72" spans="18:26" x14ac:dyDescent="0.25">
      <c r="R72" s="24" t="s">
        <v>304</v>
      </c>
      <c r="S72" s="25">
        <f t="shared" si="3"/>
        <v>6.5037250000000005E-2</v>
      </c>
      <c r="T72" s="25">
        <f t="shared" si="4"/>
        <v>9.822935100000002E-2</v>
      </c>
      <c r="U72" s="25">
        <f t="shared" si="5"/>
        <v>8.9537250000000013E-2</v>
      </c>
    </row>
    <row r="73" spans="18:26" x14ac:dyDescent="0.25">
      <c r="R73" s="24" t="s">
        <v>331</v>
      </c>
      <c r="S73" s="25">
        <f>S7</f>
        <v>0.50196791172837885</v>
      </c>
      <c r="T73" s="25">
        <f>S51</f>
        <v>0.54934674485506663</v>
      </c>
      <c r="U73" s="25">
        <f>S51</f>
        <v>0.54934674485506663</v>
      </c>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F0C75-4BA4-45AD-9BD4-97B2F8B3C7E1}">
  <sheetPr codeName="Sheet16">
    <tabColor rgb="FFFFC000"/>
  </sheetPr>
  <dimension ref="A3:D25"/>
  <sheetViews>
    <sheetView workbookViewId="0">
      <selection activeCell="G26" sqref="G26"/>
    </sheetView>
  </sheetViews>
  <sheetFormatPr defaultRowHeight="15" x14ac:dyDescent="0.25"/>
  <cols>
    <col min="1" max="1" width="29.42578125" bestFit="1" customWidth="1"/>
    <col min="2" max="2" width="16.28515625" bestFit="1" customWidth="1"/>
    <col min="3" max="3" width="10.7109375" bestFit="1" customWidth="1"/>
    <col min="4" max="4" width="11.28515625" bestFit="1" customWidth="1"/>
    <col min="5" max="5" width="20.85546875" bestFit="1" customWidth="1"/>
    <col min="6" max="6" width="23.5703125" bestFit="1" customWidth="1"/>
    <col min="7" max="7" width="26" bestFit="1" customWidth="1"/>
  </cols>
  <sheetData>
    <row r="3" spans="1:4" x14ac:dyDescent="0.25">
      <c r="A3" s="34" t="s">
        <v>332</v>
      </c>
      <c r="B3" s="34" t="s">
        <v>3</v>
      </c>
    </row>
    <row r="4" spans="1:4" x14ac:dyDescent="0.25">
      <c r="A4" s="34" t="s">
        <v>5</v>
      </c>
      <c r="B4" t="s">
        <v>32</v>
      </c>
      <c r="C4" t="s">
        <v>33</v>
      </c>
      <c r="D4" t="s">
        <v>4</v>
      </c>
    </row>
    <row r="5" spans="1:4" x14ac:dyDescent="0.25">
      <c r="A5" s="31" t="s">
        <v>34</v>
      </c>
      <c r="B5">
        <v>-7.327712</v>
      </c>
      <c r="C5">
        <v>-7.7829379999999997</v>
      </c>
      <c r="D5">
        <v>-15.11065</v>
      </c>
    </row>
    <row r="6" spans="1:4" x14ac:dyDescent="0.25">
      <c r="A6" s="33" t="s">
        <v>305</v>
      </c>
      <c r="B6">
        <v>-3.8196890000000003</v>
      </c>
      <c r="C6">
        <v>-3.7476039999999995</v>
      </c>
      <c r="D6">
        <v>-7.5672929999999994</v>
      </c>
    </row>
    <row r="7" spans="1:4" x14ac:dyDescent="0.25">
      <c r="A7" s="32" t="s">
        <v>36</v>
      </c>
      <c r="B7">
        <v>-0.480346</v>
      </c>
      <c r="C7">
        <v>-0.54211500000000001</v>
      </c>
      <c r="D7">
        <v>-1.0224610000000001</v>
      </c>
    </row>
    <row r="8" spans="1:4" x14ac:dyDescent="0.25">
      <c r="A8" s="32" t="s">
        <v>37</v>
      </c>
      <c r="B8">
        <v>-0.89893599999999996</v>
      </c>
      <c r="C8">
        <v>-0.85184799999999994</v>
      </c>
      <c r="D8">
        <v>-1.7507839999999999</v>
      </c>
    </row>
    <row r="9" spans="1:4" x14ac:dyDescent="0.25">
      <c r="A9" s="32" t="s">
        <v>38</v>
      </c>
      <c r="B9">
        <v>-0.75171100000000002</v>
      </c>
      <c r="C9">
        <v>-0.6567909999999999</v>
      </c>
      <c r="D9">
        <v>-1.4085019999999999</v>
      </c>
    </row>
    <row r="10" spans="1:4" x14ac:dyDescent="0.25">
      <c r="A10" s="32" t="s">
        <v>39</v>
      </c>
      <c r="B10">
        <v>-0.77179200000000003</v>
      </c>
      <c r="C10">
        <v>-0.88128200000000012</v>
      </c>
      <c r="D10">
        <v>-1.6530740000000002</v>
      </c>
    </row>
    <row r="11" spans="1:4" x14ac:dyDescent="0.25">
      <c r="A11" s="32" t="s">
        <v>40</v>
      </c>
      <c r="B11">
        <v>-0.91690399999999994</v>
      </c>
      <c r="C11">
        <v>-0.81556799999999996</v>
      </c>
      <c r="D11">
        <v>-1.732472</v>
      </c>
    </row>
    <row r="12" spans="1:4" x14ac:dyDescent="0.25">
      <c r="A12" s="33" t="s">
        <v>306</v>
      </c>
      <c r="B12">
        <v>-3.5080229999999997</v>
      </c>
      <c r="C12">
        <v>-4.0353340000000006</v>
      </c>
      <c r="D12">
        <v>-7.5433569999999994</v>
      </c>
    </row>
    <row r="13" spans="1:4" x14ac:dyDescent="0.25">
      <c r="A13" s="32" t="s">
        <v>36</v>
      </c>
      <c r="B13">
        <v>-0.46133999999999997</v>
      </c>
      <c r="C13">
        <v>-0.62796200000000002</v>
      </c>
      <c r="D13">
        <v>-1.089302</v>
      </c>
    </row>
    <row r="14" spans="1:4" x14ac:dyDescent="0.25">
      <c r="A14" s="32" t="s">
        <v>37</v>
      </c>
      <c r="B14">
        <v>-0.87519000000000002</v>
      </c>
      <c r="C14">
        <v>-0.86401600000000001</v>
      </c>
      <c r="D14">
        <v>-1.739206</v>
      </c>
    </row>
    <row r="15" spans="1:4" x14ac:dyDescent="0.25">
      <c r="A15" s="32" t="s">
        <v>38</v>
      </c>
      <c r="B15">
        <v>-0.70236199999999993</v>
      </c>
      <c r="C15">
        <v>-0.91696099999999992</v>
      </c>
      <c r="D15">
        <v>-1.6193229999999998</v>
      </c>
    </row>
    <row r="16" spans="1:4" x14ac:dyDescent="0.25">
      <c r="A16" s="32" t="s">
        <v>39</v>
      </c>
      <c r="B16">
        <v>-0.65548200000000001</v>
      </c>
      <c r="C16">
        <v>-0.76595100000000005</v>
      </c>
      <c r="D16">
        <v>-1.4214329999999999</v>
      </c>
    </row>
    <row r="17" spans="1:4" x14ac:dyDescent="0.25">
      <c r="A17" s="32" t="s">
        <v>40</v>
      </c>
      <c r="B17">
        <v>-0.81364899999999996</v>
      </c>
      <c r="C17">
        <v>-0.86044399999999999</v>
      </c>
      <c r="D17">
        <v>-1.6740930000000001</v>
      </c>
    </row>
    <row r="18" spans="1:4" x14ac:dyDescent="0.25">
      <c r="A18" s="31" t="s">
        <v>42</v>
      </c>
      <c r="B18">
        <v>-3.8232400000000002</v>
      </c>
      <c r="C18">
        <v>-4.0927319999999998</v>
      </c>
      <c r="D18">
        <v>-7.915972</v>
      </c>
    </row>
    <row r="19" spans="1:4" x14ac:dyDescent="0.25">
      <c r="A19" s="33" t="s">
        <v>306</v>
      </c>
      <c r="B19">
        <v>-3.8232400000000002</v>
      </c>
      <c r="C19">
        <v>-4.0927319999999998</v>
      </c>
      <c r="D19">
        <v>-7.915972</v>
      </c>
    </row>
    <row r="20" spans="1:4" x14ac:dyDescent="0.25">
      <c r="A20" s="32" t="s">
        <v>36</v>
      </c>
      <c r="B20">
        <v>-0.72063600000000005</v>
      </c>
      <c r="C20">
        <v>-0.65395399999999992</v>
      </c>
      <c r="D20">
        <v>-1.37459</v>
      </c>
    </row>
    <row r="21" spans="1:4" x14ac:dyDescent="0.25">
      <c r="A21" s="32" t="s">
        <v>37</v>
      </c>
      <c r="B21">
        <v>-0.85556699999999997</v>
      </c>
      <c r="C21">
        <v>-0.84283700000000006</v>
      </c>
      <c r="D21">
        <v>-1.698404</v>
      </c>
    </row>
    <row r="22" spans="1:4" x14ac:dyDescent="0.25">
      <c r="A22" s="32" t="s">
        <v>38</v>
      </c>
      <c r="B22">
        <v>-0.79486100000000004</v>
      </c>
      <c r="C22">
        <v>-0.90043699999999993</v>
      </c>
      <c r="D22">
        <v>-1.695298</v>
      </c>
    </row>
    <row r="23" spans="1:4" x14ac:dyDescent="0.25">
      <c r="A23" s="32" t="s">
        <v>39</v>
      </c>
      <c r="B23">
        <v>-0.65150200000000003</v>
      </c>
      <c r="C23">
        <v>-0.83876499999999998</v>
      </c>
      <c r="D23">
        <v>-1.490267</v>
      </c>
    </row>
    <row r="24" spans="1:4" x14ac:dyDescent="0.25">
      <c r="A24" s="32" t="s">
        <v>40</v>
      </c>
      <c r="B24">
        <v>-0.800674</v>
      </c>
      <c r="C24">
        <v>-0.85673899999999992</v>
      </c>
      <c r="D24">
        <v>-1.657413</v>
      </c>
    </row>
    <row r="25" spans="1:4" x14ac:dyDescent="0.25">
      <c r="A25" s="31" t="s">
        <v>4</v>
      </c>
      <c r="B25">
        <v>-11.150952000000004</v>
      </c>
      <c r="C25">
        <v>-11.87567</v>
      </c>
      <c r="D25">
        <v>-23.026622000000003</v>
      </c>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41AF3-56AE-40A3-AAE6-65881BCA458E}">
  <sheetPr codeName="Sheet34">
    <tabColor rgb="FFFFFF00"/>
  </sheetPr>
  <dimension ref="A2:AD142"/>
  <sheetViews>
    <sheetView showGridLines="0" workbookViewId="0">
      <pane xSplit="1" ySplit="3" topLeftCell="B125" activePane="bottomRight" state="frozen"/>
      <selection activeCell="E48" sqref="E48"/>
      <selection pane="topRight" activeCell="E48" sqref="E48"/>
      <selection pane="bottomLeft" activeCell="E48" sqref="E48"/>
      <selection pane="bottomRight" activeCell="X24" sqref="X24"/>
    </sheetView>
  </sheetViews>
  <sheetFormatPr defaultRowHeight="15" x14ac:dyDescent="0.25"/>
  <cols>
    <col min="1" max="1" width="80.42578125" customWidth="1"/>
  </cols>
  <sheetData>
    <row r="2" spans="1:30" ht="20.25" thickBot="1" x14ac:dyDescent="0.35">
      <c r="A2" s="38" t="s">
        <v>192</v>
      </c>
      <c r="J2" s="5"/>
    </row>
    <row r="3" spans="1:30" ht="15.75" thickTop="1" x14ac:dyDescent="0.25">
      <c r="B3" s="1">
        <v>2022</v>
      </c>
      <c r="C3" s="2">
        <v>2023</v>
      </c>
      <c r="D3" s="1">
        <v>2024</v>
      </c>
      <c r="E3" s="2">
        <v>2025</v>
      </c>
      <c r="F3" s="1">
        <v>2026</v>
      </c>
      <c r="G3" s="2">
        <v>2027</v>
      </c>
      <c r="H3" s="1">
        <v>2028</v>
      </c>
      <c r="I3" s="2">
        <v>2029</v>
      </c>
      <c r="J3" s="1">
        <v>2030</v>
      </c>
      <c r="K3" s="2">
        <v>2031</v>
      </c>
      <c r="L3" s="1">
        <v>2032</v>
      </c>
      <c r="M3" s="2">
        <v>2033</v>
      </c>
      <c r="N3" s="1">
        <v>2034</v>
      </c>
      <c r="O3" s="2">
        <v>2035</v>
      </c>
      <c r="P3" s="1">
        <v>2036</v>
      </c>
      <c r="Q3" s="2">
        <v>2037</v>
      </c>
      <c r="R3" s="1">
        <v>2038</v>
      </c>
      <c r="S3" s="2">
        <v>2039</v>
      </c>
      <c r="T3" s="1">
        <v>2040</v>
      </c>
      <c r="U3" s="2">
        <v>2041</v>
      </c>
      <c r="V3" s="1">
        <v>2042</v>
      </c>
      <c r="W3" s="2">
        <v>2043</v>
      </c>
      <c r="X3" s="1">
        <v>2044</v>
      </c>
      <c r="Y3" s="2">
        <v>2045</v>
      </c>
      <c r="Z3" s="1">
        <v>2046</v>
      </c>
      <c r="AA3" s="2">
        <v>2047</v>
      </c>
      <c r="AB3" s="1">
        <v>2048</v>
      </c>
      <c r="AC3" s="2">
        <v>2049</v>
      </c>
      <c r="AD3" s="1">
        <v>2050</v>
      </c>
    </row>
    <row r="4" spans="1:30" x14ac:dyDescent="0.25">
      <c r="A4" s="4" t="s">
        <v>13</v>
      </c>
      <c r="B4" s="5">
        <v>5.2690319999999999E-3</v>
      </c>
      <c r="C4" s="5">
        <v>1.5255670000000001E-2</v>
      </c>
      <c r="D4" s="5">
        <v>2.6594219999999998E-2</v>
      </c>
      <c r="E4" s="5">
        <v>3.6754920000000003E-2</v>
      </c>
      <c r="F4" s="5">
        <v>2.734319E-2</v>
      </c>
      <c r="G4" s="5">
        <v>1.9533269999999998E-2</v>
      </c>
      <c r="H4" s="5">
        <v>9.4579150000000008E-3</v>
      </c>
      <c r="I4" s="5">
        <v>1.6175359999999999E-3</v>
      </c>
      <c r="J4" s="5">
        <v>-7.7748060000000004E-3</v>
      </c>
      <c r="K4" s="5">
        <v>-5.0783969999999998E-2</v>
      </c>
      <c r="L4" s="5">
        <v>-6.8737670000000001E-2</v>
      </c>
      <c r="M4" s="5">
        <v>-8.4319539999999998E-2</v>
      </c>
      <c r="N4" s="5">
        <v>-9.7515640000000001E-2</v>
      </c>
      <c r="O4" s="5">
        <v>-0.11094900000000001</v>
      </c>
      <c r="P4" s="5">
        <v>-0.12111</v>
      </c>
      <c r="Q4" s="5">
        <v>-0.136126</v>
      </c>
      <c r="R4" s="5">
        <v>-0.14530000000000001</v>
      </c>
      <c r="S4" s="5">
        <v>-0.15476100000000001</v>
      </c>
      <c r="T4" s="5">
        <v>-0.164683</v>
      </c>
      <c r="U4" s="5">
        <v>-0.16907700000000001</v>
      </c>
      <c r="V4" s="5">
        <v>-0.172068</v>
      </c>
      <c r="W4" s="5">
        <v>-0.17286299999999999</v>
      </c>
      <c r="X4" s="5">
        <v>-0.17307900000000001</v>
      </c>
      <c r="Y4" s="5">
        <v>-0.17081199999999999</v>
      </c>
      <c r="Z4" s="5">
        <v>-0.16814200000000001</v>
      </c>
      <c r="AA4" s="5">
        <v>-0.16705200000000001</v>
      </c>
      <c r="AB4" s="5">
        <v>-0.172482</v>
      </c>
      <c r="AC4" s="5">
        <v>-0.17923900000000001</v>
      </c>
      <c r="AD4" s="5">
        <v>-0.18740200000000001</v>
      </c>
    </row>
    <row r="5" spans="1:30" x14ac:dyDescent="0.25">
      <c r="A5" s="4" t="s">
        <v>12</v>
      </c>
      <c r="B5" s="5">
        <v>5.2690319999999999E-3</v>
      </c>
      <c r="C5" s="5">
        <v>1.5255670000000001E-2</v>
      </c>
      <c r="D5" s="5">
        <v>2.6594219999999998E-2</v>
      </c>
      <c r="E5" s="5">
        <v>3.6754920000000003E-2</v>
      </c>
      <c r="F5" s="5">
        <v>2.734319E-2</v>
      </c>
      <c r="G5" s="5">
        <v>1.9533269999999998E-2</v>
      </c>
      <c r="H5" s="5">
        <v>9.4579150000000008E-3</v>
      </c>
      <c r="I5" s="5">
        <v>1.6175359999999999E-3</v>
      </c>
      <c r="J5" s="5">
        <v>-7.7748060000000004E-3</v>
      </c>
      <c r="K5" s="5">
        <v>-5.0783969999999998E-2</v>
      </c>
      <c r="L5" s="5">
        <v>-6.8737670000000001E-2</v>
      </c>
      <c r="M5" s="5">
        <v>-8.4319539999999998E-2</v>
      </c>
      <c r="N5" s="5">
        <v>-9.7515640000000001E-2</v>
      </c>
      <c r="O5" s="5">
        <v>-0.11094900000000001</v>
      </c>
      <c r="P5" s="5">
        <v>-0.12111</v>
      </c>
      <c r="Q5" s="5">
        <v>-0.136126</v>
      </c>
      <c r="R5" s="5">
        <v>-0.14530000000000001</v>
      </c>
      <c r="S5" s="5">
        <v>-0.15476100000000001</v>
      </c>
      <c r="T5" s="5">
        <v>-0.164683</v>
      </c>
      <c r="U5" s="5">
        <v>-0.16907700000000001</v>
      </c>
      <c r="V5" s="5">
        <v>-0.172068</v>
      </c>
      <c r="W5" s="5">
        <v>-0.17286299999999999</v>
      </c>
      <c r="X5" s="5">
        <v>-0.17307900000000001</v>
      </c>
      <c r="Y5" s="5">
        <v>-0.17081199999999999</v>
      </c>
      <c r="Z5" s="5">
        <v>-0.16814200000000001</v>
      </c>
      <c r="AA5" s="5">
        <v>-0.16705200000000001</v>
      </c>
      <c r="AB5" s="5">
        <v>-0.172482</v>
      </c>
      <c r="AC5" s="5">
        <v>-0.17923900000000001</v>
      </c>
      <c r="AD5" s="5">
        <v>-0.18740200000000001</v>
      </c>
    </row>
    <row r="6" spans="1:30" x14ac:dyDescent="0.25">
      <c r="A6" s="4" t="s">
        <v>14</v>
      </c>
      <c r="B6" s="5">
        <v>5.3001979999999999E-3</v>
      </c>
      <c r="C6" s="5">
        <v>1.6514089999999999E-2</v>
      </c>
      <c r="D6" s="5">
        <v>2.3314910000000001E-2</v>
      </c>
      <c r="E6" s="5">
        <v>2.2040089999999998E-2</v>
      </c>
      <c r="F6" s="5">
        <v>-2.473945E-2</v>
      </c>
      <c r="G6" s="5">
        <v>-1.8295240000000001E-2</v>
      </c>
      <c r="H6" s="5">
        <v>-2.5370770000000001E-2</v>
      </c>
      <c r="I6" s="5">
        <v>-2.7863389999999998E-2</v>
      </c>
      <c r="J6" s="5">
        <v>-4.3482109999999997E-2</v>
      </c>
      <c r="K6" s="5">
        <v>-5.0774439999999997E-2</v>
      </c>
      <c r="L6" s="5">
        <v>-6.4001989999999995E-2</v>
      </c>
      <c r="M6" s="5">
        <v>-7.5951099999999994E-2</v>
      </c>
      <c r="N6" s="5">
        <v>-6.7832690000000001E-2</v>
      </c>
      <c r="O6" s="5">
        <v>-5.8432709999999999E-2</v>
      </c>
      <c r="P6" s="5">
        <v>-3.657759E-2</v>
      </c>
      <c r="Q6" s="5">
        <v>-1.759573E-2</v>
      </c>
      <c r="R6" s="5">
        <v>-1.2383079999999999E-4</v>
      </c>
      <c r="S6" s="5">
        <v>1.330693E-2</v>
      </c>
      <c r="T6" s="5">
        <v>2.5579190000000002E-2</v>
      </c>
      <c r="U6" s="5">
        <v>4.3903610000000003E-2</v>
      </c>
      <c r="V6" s="5">
        <v>5.5542380000000002E-2</v>
      </c>
      <c r="W6" s="5">
        <v>6.0934439999999999E-2</v>
      </c>
      <c r="X6" s="5">
        <v>6.1782320000000002E-2</v>
      </c>
      <c r="Y6" s="5">
        <v>5.7650649999999998E-2</v>
      </c>
      <c r="Z6" s="5">
        <v>5.3272029999999998E-2</v>
      </c>
      <c r="AA6" s="5">
        <v>4.6308879999999997E-2</v>
      </c>
      <c r="AB6" s="5">
        <v>4.0854219999999997E-2</v>
      </c>
      <c r="AC6" s="5">
        <v>3.70563E-2</v>
      </c>
      <c r="AD6" s="5">
        <v>3.4431910000000003E-2</v>
      </c>
    </row>
    <row r="7" spans="1:30" x14ac:dyDescent="0.25">
      <c r="A7" s="4" t="s">
        <v>9</v>
      </c>
      <c r="B7" s="5">
        <v>-1.6580669999999999E-2</v>
      </c>
      <c r="C7" s="5">
        <v>1.4072399999999999E-3</v>
      </c>
      <c r="D7" s="5">
        <v>1.733678E-2</v>
      </c>
      <c r="E7" s="5">
        <v>2.3411009999999999E-2</v>
      </c>
      <c r="F7" s="5">
        <v>-6.4599159999999996E-3</v>
      </c>
      <c r="G7" s="5">
        <v>-1.2138380000000001E-2</v>
      </c>
      <c r="H7" s="5">
        <v>-3.486243E-2</v>
      </c>
      <c r="I7" s="5">
        <v>-4.9335549999999999E-2</v>
      </c>
      <c r="J7" s="5">
        <v>-7.3615079999999999E-2</v>
      </c>
      <c r="K7" s="5">
        <v>-0.14208499999999999</v>
      </c>
      <c r="L7" s="5">
        <v>-0.176951</v>
      </c>
      <c r="M7" s="5">
        <v>-0.211338</v>
      </c>
      <c r="N7" s="5">
        <v>-0.23633100000000001</v>
      </c>
      <c r="O7" s="5">
        <v>-0.26283899999999999</v>
      </c>
      <c r="P7" s="5">
        <v>-0.27437699999999998</v>
      </c>
      <c r="Q7" s="5">
        <v>-0.29673899999999998</v>
      </c>
      <c r="R7" s="5">
        <v>-0.31025399999999997</v>
      </c>
      <c r="S7" s="5">
        <v>-0.32685500000000001</v>
      </c>
      <c r="T7" s="5">
        <v>-0.34376099999999998</v>
      </c>
      <c r="U7" s="5">
        <v>-0.34086100000000003</v>
      </c>
      <c r="V7" s="5">
        <v>-0.34334799999999999</v>
      </c>
      <c r="W7" s="5">
        <v>-0.34559000000000001</v>
      </c>
      <c r="X7" s="5">
        <v>-0.34868700000000002</v>
      </c>
      <c r="Y7" s="5">
        <v>-0.34983799999999998</v>
      </c>
      <c r="Z7" s="5">
        <v>-0.34839199999999998</v>
      </c>
      <c r="AA7" s="5">
        <v>-0.34972999999999999</v>
      </c>
      <c r="AB7" s="5">
        <v>-0.35828199999999999</v>
      </c>
      <c r="AC7" s="5">
        <v>-0.36532799999999999</v>
      </c>
      <c r="AD7" s="5">
        <v>-0.371529</v>
      </c>
    </row>
    <row r="8" spans="1:30" x14ac:dyDescent="0.25">
      <c r="A8" s="4" t="s">
        <v>10</v>
      </c>
      <c r="B8" s="5">
        <v>-1.641285E-2</v>
      </c>
      <c r="C8" s="5">
        <v>1.623806E-3</v>
      </c>
      <c r="D8" s="5">
        <v>1.7506600000000001E-2</v>
      </c>
      <c r="E8" s="5">
        <v>2.3497299999999999E-2</v>
      </c>
      <c r="F8" s="5">
        <v>-6.4816190000000001E-3</v>
      </c>
      <c r="G8" s="5">
        <v>-1.225773E-2</v>
      </c>
      <c r="H8" s="5">
        <v>-3.504082E-2</v>
      </c>
      <c r="I8" s="5">
        <v>-4.9549540000000003E-2</v>
      </c>
      <c r="J8" s="5">
        <v>-7.3822680000000002E-2</v>
      </c>
      <c r="K8" s="5">
        <v>-0.14225199999999999</v>
      </c>
      <c r="L8" s="5">
        <v>-0.17712600000000001</v>
      </c>
      <c r="M8" s="5">
        <v>-0.21143899999999999</v>
      </c>
      <c r="N8" s="5">
        <v>-0.236342</v>
      </c>
      <c r="O8" s="5">
        <v>-0.26271</v>
      </c>
      <c r="P8" s="5">
        <v>-0.27412700000000001</v>
      </c>
      <c r="Q8" s="5">
        <v>-0.29627799999999999</v>
      </c>
      <c r="R8" s="5">
        <v>-0.30968299999999999</v>
      </c>
      <c r="S8" s="5">
        <v>-0.32614700000000002</v>
      </c>
      <c r="T8" s="5">
        <v>-0.34290599999999999</v>
      </c>
      <c r="U8" s="5">
        <v>-0.33987699999999998</v>
      </c>
      <c r="V8" s="5">
        <v>-0.34230699999999997</v>
      </c>
      <c r="W8" s="5">
        <v>-0.34453</v>
      </c>
      <c r="X8" s="5">
        <v>-0.34762999999999999</v>
      </c>
      <c r="Y8" s="5">
        <v>-0.34883999999999998</v>
      </c>
      <c r="Z8" s="5">
        <v>-0.34743200000000002</v>
      </c>
      <c r="AA8" s="5">
        <v>-0.348771</v>
      </c>
      <c r="AB8" s="5">
        <v>-0.35713899999999998</v>
      </c>
      <c r="AC8" s="5">
        <v>-0.36400199999999999</v>
      </c>
      <c r="AD8" s="5">
        <v>-0.36999900000000002</v>
      </c>
    </row>
    <row r="9" spans="1:30" x14ac:dyDescent="0.25">
      <c r="A9" s="4" t="s">
        <v>11</v>
      </c>
      <c r="B9" s="5">
        <v>6.3731489999999998E-3</v>
      </c>
      <c r="C9" s="5">
        <v>1.704955E-2</v>
      </c>
      <c r="D9" s="5">
        <v>2.7458779999999999E-2</v>
      </c>
      <c r="E9" s="5">
        <v>3.4988270000000002E-2</v>
      </c>
      <c r="F9" s="5">
        <v>1.5689700000000001E-2</v>
      </c>
      <c r="G9" s="5">
        <v>1.077765E-2</v>
      </c>
      <c r="H9" s="5">
        <v>1.1136340000000001E-3</v>
      </c>
      <c r="I9" s="5">
        <v>-5.7278099999999998E-3</v>
      </c>
      <c r="J9" s="5">
        <v>-1.6831820000000001E-2</v>
      </c>
      <c r="K9" s="5">
        <v>-5.3429669999999999E-2</v>
      </c>
      <c r="L9" s="5">
        <v>-7.073525E-2</v>
      </c>
      <c r="M9" s="5">
        <v>-8.5857160000000002E-2</v>
      </c>
      <c r="N9" s="5">
        <v>-9.4590919999999995E-2</v>
      </c>
      <c r="O9" s="5">
        <v>-0.103209</v>
      </c>
      <c r="P9" s="5">
        <v>-0.106445</v>
      </c>
      <c r="Q9" s="5">
        <v>-0.114164</v>
      </c>
      <c r="R9" s="5">
        <v>-0.117705</v>
      </c>
      <c r="S9" s="5">
        <v>-0.122404</v>
      </c>
      <c r="T9" s="5">
        <v>-0.127772</v>
      </c>
      <c r="U9" s="5">
        <v>-0.127331</v>
      </c>
      <c r="V9" s="5">
        <v>-0.12737000000000001</v>
      </c>
      <c r="W9" s="5">
        <v>-0.127085</v>
      </c>
      <c r="X9" s="5">
        <v>-0.12736</v>
      </c>
      <c r="Y9" s="5">
        <v>-0.126781</v>
      </c>
      <c r="Z9" s="5">
        <v>-0.125887</v>
      </c>
      <c r="AA9" s="5">
        <v>-0.1268</v>
      </c>
      <c r="AB9" s="5">
        <v>-0.132491</v>
      </c>
      <c r="AC9" s="5">
        <v>-0.13883100000000001</v>
      </c>
      <c r="AD9" s="5">
        <v>-0.14602699999999999</v>
      </c>
    </row>
    <row r="10" spans="1:30" x14ac:dyDescent="0.2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spans="1:30" x14ac:dyDescent="0.25">
      <c r="A11" s="4" t="s">
        <v>15</v>
      </c>
      <c r="B11" s="5">
        <v>4.1043590000000001E-3</v>
      </c>
      <c r="C11" s="5">
        <v>1.411986E-2</v>
      </c>
      <c r="D11" s="5">
        <v>2.7788070000000002E-2</v>
      </c>
      <c r="E11" s="5">
        <v>4.2152830000000002E-2</v>
      </c>
      <c r="F11" s="5">
        <v>3.9118300000000002E-2</v>
      </c>
      <c r="G11" s="5">
        <v>3.5107590000000001E-2</v>
      </c>
      <c r="H11" s="5">
        <v>2.6558620000000002E-2</v>
      </c>
      <c r="I11" s="5">
        <v>1.6302489999999999E-2</v>
      </c>
      <c r="J11" s="5">
        <v>1.3940910000000001E-3</v>
      </c>
      <c r="K11" s="5">
        <v>-3.266438E-2</v>
      </c>
      <c r="L11" s="5">
        <v>-6.8741640000000007E-2</v>
      </c>
      <c r="M11" s="5">
        <v>-0.10631500000000001</v>
      </c>
      <c r="N11" s="5">
        <v>-0.14127999999999999</v>
      </c>
      <c r="O11" s="5">
        <v>-0.17424100000000001</v>
      </c>
      <c r="P11" s="5">
        <v>-0.20210400000000001</v>
      </c>
      <c r="Q11" s="5">
        <v>-0.22830600000000001</v>
      </c>
      <c r="R11" s="5">
        <v>-0.25053900000000001</v>
      </c>
      <c r="S11" s="5">
        <v>-0.270314</v>
      </c>
      <c r="T11" s="5">
        <v>-0.28827399999999997</v>
      </c>
      <c r="U11" s="5">
        <v>-0.30113699999999999</v>
      </c>
      <c r="V11" s="5">
        <v>-0.31038199999999999</v>
      </c>
      <c r="W11" s="5">
        <v>-0.31670900000000002</v>
      </c>
      <c r="X11" s="5">
        <v>-0.32114399999999999</v>
      </c>
      <c r="Y11" s="5">
        <v>-0.323766</v>
      </c>
      <c r="Z11" s="5">
        <v>-0.324791</v>
      </c>
      <c r="AA11" s="5">
        <v>-0.32557999999999998</v>
      </c>
      <c r="AB11" s="5">
        <v>-0.32852700000000001</v>
      </c>
      <c r="AC11" s="5">
        <v>-0.333121</v>
      </c>
      <c r="AD11" s="5">
        <v>-0.33920400000000001</v>
      </c>
    </row>
    <row r="12" spans="1:30" x14ac:dyDescent="0.25">
      <c r="A12" s="4" t="s">
        <v>6</v>
      </c>
      <c r="B12" s="5">
        <v>8.323871E-3</v>
      </c>
      <c r="C12" s="5">
        <v>2.0309130000000002E-2</v>
      </c>
      <c r="D12" s="5">
        <v>2.7737339999999999E-2</v>
      </c>
      <c r="E12" s="5">
        <v>2.9160060000000002E-2</v>
      </c>
      <c r="F12" s="5">
        <v>-6.1629179999999999E-3</v>
      </c>
      <c r="G12" s="5">
        <v>-8.1513550000000008E-3</v>
      </c>
      <c r="H12" s="5">
        <v>-1.7349320000000001E-2</v>
      </c>
      <c r="I12" s="5">
        <v>-2.0793559999999999E-2</v>
      </c>
      <c r="J12" s="5">
        <v>-3.0176499999999998E-2</v>
      </c>
      <c r="K12" s="5">
        <v>-6.8905640000000004E-2</v>
      </c>
      <c r="L12" s="5">
        <v>-7.2991500000000001E-2</v>
      </c>
      <c r="M12" s="5">
        <v>-7.6035660000000005E-2</v>
      </c>
      <c r="N12" s="5">
        <v>-7.0807099999999998E-2</v>
      </c>
      <c r="O12" s="5">
        <v>-6.6782339999999996E-2</v>
      </c>
      <c r="P12" s="5">
        <v>-5.647083E-2</v>
      </c>
      <c r="Q12" s="5">
        <v>-5.3141130000000002E-2</v>
      </c>
      <c r="R12" s="5">
        <v>-4.5116839999999998E-2</v>
      </c>
      <c r="S12" s="5">
        <v>-4.0131399999999998E-2</v>
      </c>
      <c r="T12" s="5">
        <v>-3.648121E-2</v>
      </c>
      <c r="U12" s="5">
        <v>-2.613627E-2</v>
      </c>
      <c r="V12" s="5">
        <v>-1.8796940000000002E-2</v>
      </c>
      <c r="W12" s="5">
        <v>-1.2888780000000001E-2</v>
      </c>
      <c r="X12" s="5">
        <v>-9.0444119999999999E-3</v>
      </c>
      <c r="Y12" s="5">
        <v>-5.3417409999999997E-3</v>
      </c>
      <c r="Z12" s="5">
        <v>-2.1073350000000001E-3</v>
      </c>
      <c r="AA12" s="5">
        <v>-1.6403660000000001E-3</v>
      </c>
      <c r="AB12" s="5">
        <v>-5.9989839999999997E-3</v>
      </c>
      <c r="AC12" s="5">
        <v>-9.3520779999999998E-3</v>
      </c>
      <c r="AD12" s="5">
        <v>-1.2368860000000001E-2</v>
      </c>
    </row>
    <row r="13" spans="1:30" x14ac:dyDescent="0.25">
      <c r="A13" s="16" t="s">
        <v>193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spans="1:30" x14ac:dyDescent="0.25">
      <c r="A14" s="4" t="s">
        <v>194</v>
      </c>
      <c r="B14" s="6">
        <v>79</v>
      </c>
      <c r="C14" s="6">
        <v>63</v>
      </c>
      <c r="D14" s="6">
        <v>62</v>
      </c>
      <c r="E14" s="6">
        <v>64.36</v>
      </c>
      <c r="F14" s="6">
        <v>66.81</v>
      </c>
      <c r="G14" s="6">
        <v>69.350000000000009</v>
      </c>
      <c r="H14" s="6">
        <v>71.98</v>
      </c>
      <c r="I14" s="6">
        <v>74.72</v>
      </c>
      <c r="J14" s="6">
        <v>77.56</v>
      </c>
      <c r="K14" s="6">
        <v>76.09</v>
      </c>
      <c r="L14" s="6">
        <v>74.64</v>
      </c>
      <c r="M14" s="6">
        <v>73.22</v>
      </c>
      <c r="N14" s="6">
        <v>71.83</v>
      </c>
      <c r="O14" s="6">
        <v>70.47</v>
      </c>
      <c r="P14" s="6">
        <v>69.13</v>
      </c>
      <c r="Q14" s="6">
        <v>67.819999999999993</v>
      </c>
      <c r="R14" s="6">
        <v>66.529999999999987</v>
      </c>
      <c r="S14" s="6">
        <v>65.269999999999982</v>
      </c>
      <c r="T14" s="6">
        <v>64.029999999999987</v>
      </c>
      <c r="U14" s="6">
        <v>62.809999999999988</v>
      </c>
      <c r="V14" s="6">
        <v>61.61999999999999</v>
      </c>
      <c r="W14" s="6">
        <v>60.449999999999989</v>
      </c>
      <c r="X14" s="6">
        <v>59.29999999999999</v>
      </c>
      <c r="Y14" s="6">
        <v>58.169999999999987</v>
      </c>
      <c r="Z14" s="6">
        <v>57.059999999999988</v>
      </c>
      <c r="AA14" s="6">
        <v>55.97999999999999</v>
      </c>
      <c r="AB14" s="6">
        <v>54.919999999999987</v>
      </c>
      <c r="AC14" s="6">
        <v>53.879999999999988</v>
      </c>
      <c r="AD14" s="6">
        <v>52.859999999999985</v>
      </c>
    </row>
    <row r="15" spans="1:30" x14ac:dyDescent="0.25">
      <c r="A15" s="4" t="s">
        <v>195</v>
      </c>
      <c r="B15" s="6">
        <v>79</v>
      </c>
      <c r="C15" s="6">
        <v>63</v>
      </c>
      <c r="D15" s="6">
        <v>62</v>
      </c>
      <c r="E15" s="6">
        <v>64.36</v>
      </c>
      <c r="F15" s="6">
        <v>66.81</v>
      </c>
      <c r="G15" s="6">
        <v>69.350000000000009</v>
      </c>
      <c r="H15" s="6">
        <v>71.98</v>
      </c>
      <c r="I15" s="6">
        <v>74.72</v>
      </c>
      <c r="J15" s="6">
        <v>77.56</v>
      </c>
      <c r="K15" s="6">
        <v>76.09</v>
      </c>
      <c r="L15" s="6">
        <v>74.64</v>
      </c>
      <c r="M15" s="6">
        <v>73.22</v>
      </c>
      <c r="N15" s="6">
        <v>71.83</v>
      </c>
      <c r="O15" s="6">
        <v>70.47</v>
      </c>
      <c r="P15" s="6">
        <v>69.13</v>
      </c>
      <c r="Q15" s="6">
        <v>67.819999999999993</v>
      </c>
      <c r="R15" s="6">
        <v>66.529999999999987</v>
      </c>
      <c r="S15" s="6">
        <v>65.269999999999982</v>
      </c>
      <c r="T15" s="6">
        <v>64.029999999999987</v>
      </c>
      <c r="U15" s="6">
        <v>62.809999999999988</v>
      </c>
      <c r="V15" s="6">
        <v>61.61999999999999</v>
      </c>
      <c r="W15" s="6">
        <v>60.449999999999989</v>
      </c>
      <c r="X15" s="6">
        <v>59.29999999999999</v>
      </c>
      <c r="Y15" s="6">
        <v>58.169999999999987</v>
      </c>
      <c r="Z15" s="6">
        <v>57.059999999999988</v>
      </c>
      <c r="AA15" s="6">
        <v>55.97999999999999</v>
      </c>
      <c r="AB15" s="6">
        <v>54.919999999999987</v>
      </c>
      <c r="AC15" s="6">
        <v>53.879999999999988</v>
      </c>
      <c r="AD15" s="6">
        <v>52.859999999999985</v>
      </c>
    </row>
    <row r="16" spans="1:30" x14ac:dyDescent="0.2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row>
    <row r="17" spans="1:30" ht="20.25" thickBot="1" x14ac:dyDescent="0.35">
      <c r="A17" s="38" t="s">
        <v>196</v>
      </c>
    </row>
    <row r="18" spans="1:30" ht="15.75" thickTop="1" x14ac:dyDescent="0.25">
      <c r="B18" s="1">
        <v>2022</v>
      </c>
      <c r="C18" s="2">
        <v>2023</v>
      </c>
      <c r="D18" s="1">
        <v>2024</v>
      </c>
      <c r="E18" s="2">
        <v>2025</v>
      </c>
      <c r="F18" s="1">
        <v>2026</v>
      </c>
      <c r="G18" s="2">
        <v>2027</v>
      </c>
      <c r="H18" s="1">
        <v>2028</v>
      </c>
      <c r="I18" s="2">
        <v>2029</v>
      </c>
      <c r="J18" s="1">
        <v>2030</v>
      </c>
      <c r="K18" s="2">
        <v>2031</v>
      </c>
      <c r="L18" s="1">
        <v>2032</v>
      </c>
      <c r="M18" s="2">
        <v>2033</v>
      </c>
      <c r="N18" s="1">
        <v>2034</v>
      </c>
      <c r="O18" s="2">
        <v>2035</v>
      </c>
      <c r="P18" s="1">
        <v>2036</v>
      </c>
      <c r="Q18" s="2">
        <v>2037</v>
      </c>
      <c r="R18" s="1">
        <v>2038</v>
      </c>
      <c r="S18" s="2">
        <v>2039</v>
      </c>
      <c r="T18" s="1">
        <v>2040</v>
      </c>
      <c r="U18" s="2">
        <v>2041</v>
      </c>
      <c r="V18" s="1">
        <v>2042</v>
      </c>
      <c r="W18" s="2">
        <v>2043</v>
      </c>
      <c r="X18" s="1">
        <v>2044</v>
      </c>
      <c r="Y18" s="2">
        <v>2045</v>
      </c>
      <c r="Z18" s="1">
        <v>2046</v>
      </c>
      <c r="AA18" s="2">
        <v>2047</v>
      </c>
      <c r="AB18" s="1">
        <v>2048</v>
      </c>
      <c r="AC18" s="2">
        <v>2049</v>
      </c>
      <c r="AD18" s="1">
        <v>2050</v>
      </c>
    </row>
    <row r="19" spans="1:30" x14ac:dyDescent="0.25">
      <c r="A19" t="s">
        <v>71</v>
      </c>
      <c r="B19" s="5">
        <v>-0.12799199999999999</v>
      </c>
      <c r="C19" s="5">
        <v>-2.838442E-3</v>
      </c>
      <c r="D19" s="5">
        <v>0.158805</v>
      </c>
      <c r="E19" s="5">
        <v>0.26994299999999999</v>
      </c>
      <c r="F19" s="5">
        <v>0.27868399999999999</v>
      </c>
      <c r="G19" s="5">
        <v>0.26276899999999997</v>
      </c>
      <c r="H19" s="5">
        <v>0.12635399999999999</v>
      </c>
      <c r="I19" s="5">
        <v>2.375505E-2</v>
      </c>
      <c r="J19" s="5">
        <v>-0.15764500000000001</v>
      </c>
      <c r="K19" s="5">
        <v>-0.65792300000000004</v>
      </c>
      <c r="L19" s="5">
        <v>-1.1081000000000001</v>
      </c>
      <c r="M19" s="5">
        <v>-1.4888999999999999</v>
      </c>
      <c r="N19" s="5">
        <v>-1.80437</v>
      </c>
      <c r="O19" s="5">
        <v>-2.09545</v>
      </c>
      <c r="P19" s="5">
        <v>-2.24065</v>
      </c>
      <c r="Q19" s="5">
        <v>-2.3967999999999998</v>
      </c>
      <c r="R19" s="5">
        <v>-2.55775</v>
      </c>
      <c r="S19" s="5">
        <v>-2.7243900000000001</v>
      </c>
      <c r="T19" s="5">
        <v>-2.89716</v>
      </c>
      <c r="U19" s="5">
        <v>-2.9472100000000001</v>
      </c>
      <c r="V19" s="5">
        <v>-3.0061399999999998</v>
      </c>
      <c r="W19" s="5">
        <v>-3.07741</v>
      </c>
      <c r="X19" s="5">
        <v>-3.1563699999999999</v>
      </c>
      <c r="Y19" s="5">
        <v>-3.2440899999999999</v>
      </c>
      <c r="Z19" s="5">
        <v>-3.3000500000000001</v>
      </c>
      <c r="AA19" s="5">
        <v>-3.36097</v>
      </c>
      <c r="AB19" s="5">
        <v>-3.4220999999999999</v>
      </c>
      <c r="AC19" s="5">
        <v>-3.48664</v>
      </c>
      <c r="AD19" s="5">
        <v>-3.5534500000000002</v>
      </c>
    </row>
    <row r="20" spans="1:30" x14ac:dyDescent="0.25">
      <c r="A20" t="s">
        <v>72</v>
      </c>
      <c r="B20" s="5">
        <v>-0.13874500000000001</v>
      </c>
      <c r="C20" s="5">
        <v>9.5422900000000001E-3</v>
      </c>
      <c r="D20" s="5">
        <v>0.17624600000000001</v>
      </c>
      <c r="E20" s="5">
        <v>0.28866599999999998</v>
      </c>
      <c r="F20" s="5">
        <v>0.29052099999999997</v>
      </c>
      <c r="G20" s="5">
        <v>0.27008500000000002</v>
      </c>
      <c r="H20" s="5">
        <v>0.118437</v>
      </c>
      <c r="I20" s="5">
        <v>1.2394189999999999E-2</v>
      </c>
      <c r="J20" s="5">
        <v>-0.184618</v>
      </c>
      <c r="K20" s="5">
        <v>-0.72482199999999997</v>
      </c>
      <c r="L20" s="5">
        <v>-1.1887399999999999</v>
      </c>
      <c r="M20" s="5">
        <v>-1.5873600000000001</v>
      </c>
      <c r="N20" s="5">
        <v>-1.91622</v>
      </c>
      <c r="O20" s="5">
        <v>-2.22472</v>
      </c>
      <c r="P20" s="5">
        <v>-2.3728799999999999</v>
      </c>
      <c r="Q20" s="5">
        <v>-2.54731</v>
      </c>
      <c r="R20" s="5">
        <v>-2.71983</v>
      </c>
      <c r="S20" s="5">
        <v>-2.90056</v>
      </c>
      <c r="T20" s="5">
        <v>-3.0870299999999999</v>
      </c>
      <c r="U20" s="5">
        <v>-3.1367099999999999</v>
      </c>
      <c r="V20" s="5">
        <v>-3.2056399999999998</v>
      </c>
      <c r="W20" s="5">
        <v>-3.28437</v>
      </c>
      <c r="X20" s="5">
        <v>-3.37127</v>
      </c>
      <c r="Y20" s="5">
        <v>-3.4660500000000001</v>
      </c>
      <c r="Z20" s="5">
        <v>-3.52536</v>
      </c>
      <c r="AA20" s="5">
        <v>-3.59307</v>
      </c>
      <c r="AB20" s="5">
        <v>-3.6622499999999998</v>
      </c>
      <c r="AC20" s="5">
        <v>-3.7343600000000001</v>
      </c>
      <c r="AD20" s="5">
        <v>-3.8087</v>
      </c>
    </row>
    <row r="21" spans="1:30" x14ac:dyDescent="0.25">
      <c r="A21" t="s">
        <v>73</v>
      </c>
      <c r="B21" s="5">
        <v>-5.3594490000000002E-2</v>
      </c>
      <c r="C21" s="5">
        <v>4.0804609999999998E-2</v>
      </c>
      <c r="D21" s="5">
        <v>0.113181</v>
      </c>
      <c r="E21" s="5">
        <v>0.14194300000000001</v>
      </c>
      <c r="F21" s="5">
        <v>8.2903820000000003E-2</v>
      </c>
      <c r="G21" s="5">
        <v>-6.6567889999999998E-3</v>
      </c>
      <c r="H21" s="5">
        <v>-0.133133</v>
      </c>
      <c r="I21" s="5">
        <v>-0.21579400000000001</v>
      </c>
      <c r="J21" s="5">
        <v>-0.33948099999999998</v>
      </c>
      <c r="K21" s="5">
        <v>-0.66528900000000002</v>
      </c>
      <c r="L21" s="5">
        <v>-0.97286700000000004</v>
      </c>
      <c r="M21" s="5">
        <v>-1.22546</v>
      </c>
      <c r="N21" s="5">
        <v>-1.4346000000000001</v>
      </c>
      <c r="O21" s="5">
        <v>-1.6339900000000001</v>
      </c>
      <c r="P21" s="5">
        <v>-1.75403</v>
      </c>
      <c r="Q21" s="5">
        <v>-1.8956999999999999</v>
      </c>
      <c r="R21" s="5">
        <v>-2.0367799999999998</v>
      </c>
      <c r="S21" s="5">
        <v>-2.1876199999999999</v>
      </c>
      <c r="T21" s="5">
        <v>-2.3439199999999998</v>
      </c>
      <c r="U21" s="5">
        <v>-2.4297399999999998</v>
      </c>
      <c r="V21" s="5">
        <v>-2.5301200000000001</v>
      </c>
      <c r="W21" s="5">
        <v>-2.6384699999999999</v>
      </c>
      <c r="X21" s="5">
        <v>-2.7512799999999999</v>
      </c>
      <c r="Y21" s="5">
        <v>-2.8678699999999999</v>
      </c>
      <c r="Z21" s="5">
        <v>-2.9647000000000001</v>
      </c>
      <c r="AA21" s="5">
        <v>-3.0642499999999999</v>
      </c>
      <c r="AB21" s="5">
        <v>-3.1600299999999999</v>
      </c>
      <c r="AC21" s="5">
        <v>-3.25197</v>
      </c>
      <c r="AD21" s="5">
        <v>-3.34246</v>
      </c>
    </row>
    <row r="22" spans="1:30" x14ac:dyDescent="0.25">
      <c r="A22" t="s">
        <v>74</v>
      </c>
      <c r="B22" s="5">
        <v>-5.5958109999999998E-2</v>
      </c>
      <c r="C22" s="5">
        <v>-4.832561E-3</v>
      </c>
      <c r="D22" s="5">
        <v>6.2287919999999997E-2</v>
      </c>
      <c r="E22" s="5">
        <v>0.10670399999999999</v>
      </c>
      <c r="F22" s="5">
        <v>5.2683430000000003E-2</v>
      </c>
      <c r="G22" s="5">
        <v>3.6607479999999998E-2</v>
      </c>
      <c r="H22" s="5">
        <v>-3.0216E-2</v>
      </c>
      <c r="I22" s="5">
        <v>-9.0386179999999997E-2</v>
      </c>
      <c r="J22" s="5">
        <v>-0.19863</v>
      </c>
      <c r="K22" s="5">
        <v>-0.52792899999999998</v>
      </c>
      <c r="L22" s="5">
        <v>-0.80155699999999996</v>
      </c>
      <c r="M22" s="5">
        <v>-1.0385500000000001</v>
      </c>
      <c r="N22" s="5">
        <v>-1.2457</v>
      </c>
      <c r="O22" s="5">
        <v>-1.44001</v>
      </c>
      <c r="P22" s="5">
        <v>-1.56467</v>
      </c>
      <c r="Q22" s="5">
        <v>-1.6938299999999999</v>
      </c>
      <c r="R22" s="5">
        <v>-1.8214999999999999</v>
      </c>
      <c r="S22" s="5">
        <v>-1.9487300000000001</v>
      </c>
      <c r="T22" s="5">
        <v>-2.0791200000000001</v>
      </c>
      <c r="U22" s="5">
        <v>-2.1451799999999999</v>
      </c>
      <c r="V22" s="5">
        <v>-2.21374</v>
      </c>
      <c r="W22" s="5">
        <v>-2.2870400000000002</v>
      </c>
      <c r="X22" s="5">
        <v>-2.3623099999999999</v>
      </c>
      <c r="Y22" s="5">
        <v>-2.4431699999999998</v>
      </c>
      <c r="Z22" s="5">
        <v>-2.5038100000000001</v>
      </c>
      <c r="AA22" s="5">
        <v>-2.56419</v>
      </c>
      <c r="AB22" s="5">
        <v>-2.6176200000000001</v>
      </c>
      <c r="AC22" s="5">
        <v>-2.67571</v>
      </c>
      <c r="AD22" s="5">
        <v>-2.7363300000000002</v>
      </c>
    </row>
    <row r="23" spans="1:30" x14ac:dyDescent="0.25">
      <c r="A23" t="s">
        <v>75</v>
      </c>
      <c r="B23" s="5">
        <v>1.2340400000000001E-3</v>
      </c>
      <c r="C23" s="5">
        <v>-1.788751E-4</v>
      </c>
      <c r="D23" s="5">
        <v>-1.146462E-2</v>
      </c>
      <c r="E23" s="5">
        <v>-3.5008570000000003E-2</v>
      </c>
      <c r="F23" s="5">
        <v>-9.7556859999999995E-2</v>
      </c>
      <c r="G23" s="5">
        <v>-0.14491599999999999</v>
      </c>
      <c r="H23" s="5">
        <v>-0.1948</v>
      </c>
      <c r="I23" s="5">
        <v>-0.25121399999999999</v>
      </c>
      <c r="J23" s="5">
        <v>-0.31857200000000002</v>
      </c>
      <c r="K23" s="5">
        <v>-0.44883600000000001</v>
      </c>
      <c r="L23" s="5">
        <v>-0.58818700000000002</v>
      </c>
      <c r="M23" s="5">
        <v>-0.72480800000000001</v>
      </c>
      <c r="N23" s="5">
        <v>-0.85810699999999995</v>
      </c>
      <c r="O23" s="5">
        <v>-0.98699099999999995</v>
      </c>
      <c r="P23" s="5">
        <v>-1.11005</v>
      </c>
      <c r="Q23" s="5">
        <v>-1.2286699999999999</v>
      </c>
      <c r="R23" s="5">
        <v>-1.3375300000000001</v>
      </c>
      <c r="S23" s="5">
        <v>-1.4446300000000001</v>
      </c>
      <c r="T23" s="5">
        <v>-1.55196</v>
      </c>
      <c r="U23" s="5">
        <v>-1.6527400000000001</v>
      </c>
      <c r="V23" s="5">
        <v>-1.7488600000000001</v>
      </c>
      <c r="W23" s="5">
        <v>-1.84545</v>
      </c>
      <c r="X23" s="5">
        <v>-1.94123</v>
      </c>
      <c r="Y23" s="5">
        <v>-2.0384600000000002</v>
      </c>
      <c r="Z23" s="5">
        <v>-2.1326800000000001</v>
      </c>
      <c r="AA23" s="5">
        <v>-2.2236600000000002</v>
      </c>
      <c r="AB23" s="5">
        <v>-2.3083300000000002</v>
      </c>
      <c r="AC23" s="5">
        <v>-2.3918300000000001</v>
      </c>
      <c r="AD23" s="5">
        <v>-2.4745400000000002</v>
      </c>
    </row>
    <row r="24" spans="1:30" x14ac:dyDescent="0.25">
      <c r="A24" t="s">
        <v>76</v>
      </c>
      <c r="B24" s="5">
        <v>1.7109679999999999E-2</v>
      </c>
      <c r="C24" s="5">
        <v>-1.6118219999999999E-4</v>
      </c>
      <c r="D24" s="5">
        <v>-4.1961560000000002E-2</v>
      </c>
      <c r="E24" s="5">
        <v>-9.5914749999999993E-2</v>
      </c>
      <c r="F24" s="5">
        <v>-0.20102600000000001</v>
      </c>
      <c r="G24" s="5">
        <v>-0.27108399999999999</v>
      </c>
      <c r="H24" s="5">
        <v>-0.31303599999999998</v>
      </c>
      <c r="I24" s="5">
        <v>-0.35433399999999998</v>
      </c>
      <c r="J24" s="5">
        <v>-0.39095400000000002</v>
      </c>
      <c r="K24" s="5">
        <v>-0.46476699999999999</v>
      </c>
      <c r="L24" s="5">
        <v>-0.525563</v>
      </c>
      <c r="M24" s="5">
        <v>-0.56003000000000003</v>
      </c>
      <c r="N24" s="5">
        <v>-0.58644499999999999</v>
      </c>
      <c r="O24" s="5">
        <v>-0.60283500000000001</v>
      </c>
      <c r="P24" s="5">
        <v>-0.62739199999999995</v>
      </c>
      <c r="Q24" s="5">
        <v>-0.64588000000000001</v>
      </c>
      <c r="R24" s="5">
        <v>-0.67128399999999999</v>
      </c>
      <c r="S24" s="5">
        <v>-0.69688399999999995</v>
      </c>
      <c r="T24" s="5">
        <v>-0.72593600000000003</v>
      </c>
      <c r="U24" s="5">
        <v>-0.76737299999999997</v>
      </c>
      <c r="V24" s="5">
        <v>-0.81533100000000003</v>
      </c>
      <c r="W24" s="5">
        <v>-0.871089</v>
      </c>
      <c r="X24" s="5">
        <v>-0.930338</v>
      </c>
      <c r="Y24" s="5">
        <v>-0.99751299999999998</v>
      </c>
      <c r="Z24" s="5">
        <v>-1.0657300000000001</v>
      </c>
      <c r="AA24" s="5">
        <v>-1.1317999999999999</v>
      </c>
      <c r="AB24" s="5">
        <v>-1.1844600000000001</v>
      </c>
      <c r="AC24" s="5">
        <v>-1.23939</v>
      </c>
      <c r="AD24" s="5">
        <v>-1.29579</v>
      </c>
    </row>
    <row r="25" spans="1:30" x14ac:dyDescent="0.25">
      <c r="A25" t="s">
        <v>77</v>
      </c>
      <c r="B25" s="5">
        <v>-2.337972E-2</v>
      </c>
      <c r="C25" s="5">
        <v>1.7883920000000001E-2</v>
      </c>
      <c r="D25" s="5">
        <v>5.0763540000000003E-2</v>
      </c>
      <c r="E25" s="5">
        <v>6.2568260000000001E-2</v>
      </c>
      <c r="F25" s="5">
        <v>0.19847600000000001</v>
      </c>
      <c r="G25" s="5">
        <v>0.33254099999999998</v>
      </c>
      <c r="H25" s="5">
        <v>0.35248800000000002</v>
      </c>
      <c r="I25" s="5">
        <v>0.35921700000000001</v>
      </c>
      <c r="J25" s="5">
        <v>0.34653600000000001</v>
      </c>
      <c r="K25" s="5">
        <v>0.51932599999999995</v>
      </c>
      <c r="L25" s="5">
        <v>0.79535199999999995</v>
      </c>
      <c r="M25" s="5">
        <v>0.88059100000000001</v>
      </c>
      <c r="N25" s="5">
        <v>0.92400899999999997</v>
      </c>
      <c r="O25" s="5">
        <v>0.88961299999999999</v>
      </c>
      <c r="P25" s="5">
        <v>0.824434</v>
      </c>
      <c r="Q25" s="5">
        <v>0.64252100000000001</v>
      </c>
      <c r="R25" s="5">
        <v>0.60974600000000001</v>
      </c>
      <c r="S25" s="5">
        <v>0.55666400000000005</v>
      </c>
      <c r="T25" s="5">
        <v>0.51519499999999996</v>
      </c>
      <c r="U25" s="5">
        <v>0.509633</v>
      </c>
      <c r="V25" s="5">
        <v>0.53826300000000005</v>
      </c>
      <c r="W25" s="5">
        <v>0.61452899999999999</v>
      </c>
      <c r="X25" s="5">
        <v>0.70585799999999999</v>
      </c>
      <c r="Y25" s="5">
        <v>0.85972499999999996</v>
      </c>
      <c r="Z25" s="5">
        <v>1.00061</v>
      </c>
      <c r="AA25" s="5">
        <v>1.11453</v>
      </c>
      <c r="AB25" s="5">
        <v>1.09473</v>
      </c>
      <c r="AC25" s="5">
        <v>1.0915299999999999</v>
      </c>
      <c r="AD25" s="5">
        <v>1.0959399999999999</v>
      </c>
    </row>
    <row r="26" spans="1:30" x14ac:dyDescent="0.25">
      <c r="A26" t="s">
        <v>78</v>
      </c>
      <c r="B26" s="5">
        <v>4.4287220000000004E-3</v>
      </c>
      <c r="C26" s="5">
        <v>-8.4427730000000006E-3</v>
      </c>
      <c r="D26" s="5">
        <v>-2.585877E-2</v>
      </c>
      <c r="E26" s="5">
        <v>-4.1676539999999998E-2</v>
      </c>
      <c r="F26" s="5">
        <v>-0.10038900000000001</v>
      </c>
      <c r="G26" s="5">
        <v>-0.13883300000000001</v>
      </c>
      <c r="H26" s="5">
        <v>-0.157551</v>
      </c>
      <c r="I26" s="5">
        <v>-0.16781199999999999</v>
      </c>
      <c r="J26" s="5">
        <v>-0.16631299999999999</v>
      </c>
      <c r="K26" s="5">
        <v>-0.18494099999999999</v>
      </c>
      <c r="L26" s="5">
        <v>-0.19026499999999999</v>
      </c>
      <c r="M26" s="5">
        <v>-0.175811</v>
      </c>
      <c r="N26" s="5">
        <v>-0.14887300000000001</v>
      </c>
      <c r="O26" s="5">
        <v>-0.10827000000000001</v>
      </c>
      <c r="P26" s="5">
        <v>-6.5274020000000002E-2</v>
      </c>
      <c r="Q26" s="5">
        <v>-8.2553350000000008E-3</v>
      </c>
      <c r="R26" s="5">
        <v>4.3353200000000001E-2</v>
      </c>
      <c r="S26" s="5">
        <v>9.7841289999999997E-2</v>
      </c>
      <c r="T26" s="5">
        <v>0.15324599999999999</v>
      </c>
      <c r="U26" s="5">
        <v>0.199822</v>
      </c>
      <c r="V26" s="5">
        <v>0.241511</v>
      </c>
      <c r="W26" s="5">
        <v>0.276862</v>
      </c>
      <c r="X26" s="5">
        <v>0.30805199999999999</v>
      </c>
      <c r="Y26" s="5">
        <v>0.33182499999999998</v>
      </c>
      <c r="Z26" s="5">
        <v>0.35130400000000001</v>
      </c>
      <c r="AA26" s="5">
        <v>0.370085</v>
      </c>
      <c r="AB26" s="5">
        <v>0.39796500000000001</v>
      </c>
      <c r="AC26" s="5">
        <v>0.42707099999999998</v>
      </c>
      <c r="AD26" s="5">
        <v>0.45709</v>
      </c>
    </row>
    <row r="27" spans="1:30" x14ac:dyDescent="0.25">
      <c r="A27" t="s">
        <v>79</v>
      </c>
      <c r="B27" s="5">
        <v>8.1086130000000006E-3</v>
      </c>
      <c r="C27" s="5">
        <v>1.7347969999999999E-3</v>
      </c>
      <c r="D27" s="5">
        <v>-1.8697459999999999E-2</v>
      </c>
      <c r="E27" s="5">
        <v>-3.8709889999999997E-2</v>
      </c>
      <c r="F27" s="5">
        <v>0.77322199999999996</v>
      </c>
      <c r="G27" s="5">
        <v>1.54647</v>
      </c>
      <c r="H27" s="5">
        <v>1.9018999999999999</v>
      </c>
      <c r="I27" s="5">
        <v>2.1239599999999998</v>
      </c>
      <c r="J27" s="5">
        <v>2.35867</v>
      </c>
      <c r="K27" s="5">
        <v>3.9550000000000001</v>
      </c>
      <c r="L27" s="5">
        <v>5.8852500000000001</v>
      </c>
      <c r="M27" s="5">
        <v>6.8209299999999997</v>
      </c>
      <c r="N27" s="5">
        <v>7.4671799999999999</v>
      </c>
      <c r="O27" s="5">
        <v>7.7235399999999998</v>
      </c>
      <c r="P27" s="5">
        <v>7.6581700000000001</v>
      </c>
      <c r="Q27" s="5">
        <v>7.08969</v>
      </c>
      <c r="R27" s="5">
        <v>7.2020499999999998</v>
      </c>
      <c r="S27" s="5">
        <v>7.2334699999999996</v>
      </c>
      <c r="T27" s="5">
        <v>7.3285</v>
      </c>
      <c r="U27" s="5">
        <v>7.4329200000000002</v>
      </c>
      <c r="V27" s="5">
        <v>7.7187599999999996</v>
      </c>
      <c r="W27" s="5">
        <v>8.2402800000000003</v>
      </c>
      <c r="X27" s="5">
        <v>8.8413000000000004</v>
      </c>
      <c r="Y27" s="5">
        <v>9.7401499999999999</v>
      </c>
      <c r="Z27" s="5">
        <v>10.5375</v>
      </c>
      <c r="AA27" s="5">
        <v>11.217599999999999</v>
      </c>
      <c r="AB27" s="5">
        <v>11.278600000000001</v>
      </c>
      <c r="AC27" s="5">
        <v>11.4171</v>
      </c>
      <c r="AD27" s="5">
        <v>11.5923</v>
      </c>
    </row>
    <row r="28" spans="1:30" x14ac:dyDescent="0.25">
      <c r="A28" t="s">
        <v>80</v>
      </c>
      <c r="B28" s="5">
        <v>8.3945370000000005E-3</v>
      </c>
      <c r="C28" s="5">
        <v>-3.2096590000000001E-3</v>
      </c>
      <c r="D28" s="5">
        <v>-1.5767659999999999E-2</v>
      </c>
      <c r="E28" s="5">
        <v>-2.4293410000000001E-2</v>
      </c>
      <c r="F28" s="5">
        <v>-0.65107499999999996</v>
      </c>
      <c r="G28" s="5">
        <v>-0.73306300000000002</v>
      </c>
      <c r="H28" s="5">
        <v>-0.73905600000000005</v>
      </c>
      <c r="I28" s="5">
        <v>-0.74596700000000005</v>
      </c>
      <c r="J28" s="5">
        <v>-0.75039100000000003</v>
      </c>
      <c r="K28" s="5">
        <v>-1.4359200000000001</v>
      </c>
      <c r="L28" s="5">
        <v>-1.43957</v>
      </c>
      <c r="M28" s="5">
        <v>-1.43571</v>
      </c>
      <c r="N28" s="5">
        <v>-1.45242</v>
      </c>
      <c r="O28" s="5">
        <v>-1.45875</v>
      </c>
      <c r="P28" s="5">
        <v>-1.49105</v>
      </c>
      <c r="Q28" s="5">
        <v>-1.51078</v>
      </c>
      <c r="R28" s="5">
        <v>-1.53684</v>
      </c>
      <c r="S28" s="5">
        <v>-1.5568599999999999</v>
      </c>
      <c r="T28" s="5">
        <v>-1.58796</v>
      </c>
      <c r="U28" s="5">
        <v>-1.6201700000000001</v>
      </c>
      <c r="V28" s="5">
        <v>-1.6543699999999999</v>
      </c>
      <c r="W28" s="5">
        <v>-1.6906099999999999</v>
      </c>
      <c r="X28" s="5">
        <v>-1.7313499999999999</v>
      </c>
      <c r="Y28" s="5">
        <v>-1.7778499999999999</v>
      </c>
      <c r="Z28" s="5">
        <v>-1.82955</v>
      </c>
      <c r="AA28" s="5">
        <v>-1.88235</v>
      </c>
      <c r="AB28" s="5">
        <v>-1.92971</v>
      </c>
      <c r="AC28" s="5">
        <v>-1.9805699999999999</v>
      </c>
      <c r="AD28" s="5">
        <v>-2.0349599999999999</v>
      </c>
    </row>
    <row r="29" spans="1:30" x14ac:dyDescent="0.25">
      <c r="A29" t="s">
        <v>81</v>
      </c>
      <c r="B29" s="5">
        <v>1.534685E-3</v>
      </c>
      <c r="C29" s="5">
        <v>1.6724960000000001E-3</v>
      </c>
      <c r="D29" s="5">
        <v>7.2472360000000002E-4</v>
      </c>
      <c r="E29" s="5">
        <v>-6.6950460000000001E-4</v>
      </c>
      <c r="F29" s="5">
        <v>-0.25040499999999999</v>
      </c>
      <c r="G29" s="5">
        <v>-0.28911999999999999</v>
      </c>
      <c r="H29" s="5">
        <v>-0.29547000000000001</v>
      </c>
      <c r="I29" s="5">
        <v>-0.30198000000000003</v>
      </c>
      <c r="J29" s="5">
        <v>-0.30361199999999999</v>
      </c>
      <c r="K29" s="5">
        <v>-0.59314500000000003</v>
      </c>
      <c r="L29" s="5">
        <v>-0.58486800000000005</v>
      </c>
      <c r="M29" s="5">
        <v>-0.57681300000000002</v>
      </c>
      <c r="N29" s="5">
        <v>-0.59218199999999999</v>
      </c>
      <c r="O29" s="5">
        <v>-0.60587299999999999</v>
      </c>
      <c r="P29" s="5">
        <v>-0.62912000000000001</v>
      </c>
      <c r="Q29" s="5">
        <v>-0.650837</v>
      </c>
      <c r="R29" s="5">
        <v>-0.67221600000000004</v>
      </c>
      <c r="S29" s="5">
        <v>-0.69208499999999995</v>
      </c>
      <c r="T29" s="5">
        <v>-0.71680600000000005</v>
      </c>
      <c r="U29" s="5">
        <v>-0.73902800000000002</v>
      </c>
      <c r="V29" s="5">
        <v>-0.76202400000000003</v>
      </c>
      <c r="W29" s="5">
        <v>-0.785111</v>
      </c>
      <c r="X29" s="5">
        <v>-0.81006800000000001</v>
      </c>
      <c r="Y29" s="5">
        <v>-0.83638500000000005</v>
      </c>
      <c r="Z29" s="5">
        <v>-0.86482499999999995</v>
      </c>
      <c r="AA29" s="5">
        <v>-0.89463199999999998</v>
      </c>
      <c r="AB29" s="5">
        <v>-0.92518500000000004</v>
      </c>
      <c r="AC29" s="5">
        <v>-0.95724600000000004</v>
      </c>
      <c r="AD29" s="5">
        <v>-0.99112100000000003</v>
      </c>
    </row>
    <row r="30" spans="1:30" x14ac:dyDescent="0.25">
      <c r="A30" t="s">
        <v>82</v>
      </c>
      <c r="B30" s="5">
        <v>-0.73193299999999994</v>
      </c>
      <c r="C30" s="5">
        <v>-1.30989</v>
      </c>
      <c r="D30" s="5">
        <v>-1.7336499999999999</v>
      </c>
      <c r="E30" s="5">
        <v>-2.07742</v>
      </c>
      <c r="F30" s="5">
        <v>-2.48752</v>
      </c>
      <c r="G30" s="5">
        <v>-2.7236699999999998</v>
      </c>
      <c r="H30" s="5">
        <v>-2.88374</v>
      </c>
      <c r="I30" s="5">
        <v>-2.98725</v>
      </c>
      <c r="J30" s="5">
        <v>-2.9688500000000002</v>
      </c>
      <c r="K30" s="5">
        <v>-3.09605</v>
      </c>
      <c r="L30" s="5">
        <v>-3.0811799999999998</v>
      </c>
      <c r="M30" s="5">
        <v>-3.0596700000000001</v>
      </c>
      <c r="N30" s="5">
        <v>-3.0359500000000001</v>
      </c>
      <c r="O30" s="5">
        <v>-3.0087799999999998</v>
      </c>
      <c r="P30" s="5">
        <v>-2.97898</v>
      </c>
      <c r="Q30" s="5">
        <v>-2.9502100000000002</v>
      </c>
      <c r="R30" s="5">
        <v>-2.9221900000000001</v>
      </c>
      <c r="S30" s="5">
        <v>-2.89466</v>
      </c>
      <c r="T30" s="5">
        <v>-2.8708200000000001</v>
      </c>
      <c r="U30" s="5">
        <v>-2.84138</v>
      </c>
      <c r="V30" s="5">
        <v>-2.8141799999999999</v>
      </c>
      <c r="W30" s="5">
        <v>-2.7882500000000001</v>
      </c>
      <c r="X30" s="5">
        <v>-2.7640099999999999</v>
      </c>
      <c r="Y30" s="5">
        <v>-2.7408999999999999</v>
      </c>
      <c r="Z30" s="5">
        <v>-2.7175400000000001</v>
      </c>
      <c r="AA30" s="5">
        <v>-2.6953399999999998</v>
      </c>
      <c r="AB30" s="5">
        <v>-2.67422</v>
      </c>
      <c r="AC30" s="5">
        <v>-2.6548099999999999</v>
      </c>
      <c r="AD30" s="5">
        <v>-2.6372800000000001</v>
      </c>
    </row>
    <row r="31" spans="1:30" x14ac:dyDescent="0.25">
      <c r="A31" t="s">
        <v>83</v>
      </c>
      <c r="B31" s="5">
        <v>1.561273E-2</v>
      </c>
      <c r="C31" s="5">
        <v>-2.599035E-3</v>
      </c>
      <c r="D31" s="5">
        <v>-2.2731169999999998E-2</v>
      </c>
      <c r="E31" s="5">
        <v>-3.8336189999999999E-2</v>
      </c>
      <c r="F31" s="5">
        <v>-8.1264760000000005E-2</v>
      </c>
      <c r="G31" s="5">
        <v>-0.100809</v>
      </c>
      <c r="H31" s="5">
        <v>-9.8892839999999996E-2</v>
      </c>
      <c r="I31" s="5">
        <v>-9.5885460000000006E-2</v>
      </c>
      <c r="J31" s="5">
        <v>-8.4337469999999998E-2</v>
      </c>
      <c r="K31" s="5">
        <v>-8.2348950000000004E-2</v>
      </c>
      <c r="L31" s="5">
        <v>-8.0871280000000004E-2</v>
      </c>
      <c r="M31" s="5">
        <v>-5.9434920000000002E-2</v>
      </c>
      <c r="N31" s="5">
        <v>-3.3514710000000003E-2</v>
      </c>
      <c r="O31" s="5">
        <v>1.1083569999999999E-3</v>
      </c>
      <c r="P31" s="5">
        <v>3.0547789999999998E-2</v>
      </c>
      <c r="Q31" s="5">
        <v>7.4700569999999994E-2</v>
      </c>
      <c r="R31" s="5">
        <v>0.102149</v>
      </c>
      <c r="S31" s="5">
        <v>0.13112599999999999</v>
      </c>
      <c r="T31" s="5">
        <v>0.15837599999999999</v>
      </c>
      <c r="U31" s="5">
        <v>0.171898</v>
      </c>
      <c r="V31" s="5">
        <v>0.18112400000000001</v>
      </c>
      <c r="W31" s="5">
        <v>0.183305</v>
      </c>
      <c r="X31" s="5">
        <v>0.182254</v>
      </c>
      <c r="Y31" s="5">
        <v>0.17303099999999999</v>
      </c>
      <c r="Z31" s="5">
        <v>0.16178200000000001</v>
      </c>
      <c r="AA31" s="5">
        <v>0.15273300000000001</v>
      </c>
      <c r="AB31" s="5">
        <v>0.15790799999999999</v>
      </c>
      <c r="AC31" s="5">
        <v>0.162638</v>
      </c>
      <c r="AD31" s="5">
        <v>0.167741</v>
      </c>
    </row>
    <row r="32" spans="1:30" x14ac:dyDescent="0.25">
      <c r="A32" t="s">
        <v>84</v>
      </c>
      <c r="B32" s="5">
        <v>-1.7716510000000001E-2</v>
      </c>
      <c r="C32" s="5">
        <v>-6.872789E-2</v>
      </c>
      <c r="D32" s="5">
        <v>-0.111929</v>
      </c>
      <c r="E32" s="5">
        <v>-0.14551800000000001</v>
      </c>
      <c r="F32" s="5">
        <v>-0.29314200000000001</v>
      </c>
      <c r="G32" s="5">
        <v>-0.332513</v>
      </c>
      <c r="H32" s="5">
        <v>-0.34314899999999998</v>
      </c>
      <c r="I32" s="5">
        <v>-0.34974699999999997</v>
      </c>
      <c r="J32" s="5">
        <v>-0.34536800000000001</v>
      </c>
      <c r="K32" s="5">
        <v>-0.44096600000000002</v>
      </c>
      <c r="L32" s="5">
        <v>-0.43671500000000002</v>
      </c>
      <c r="M32" s="5">
        <v>-0.418798</v>
      </c>
      <c r="N32" s="5">
        <v>-0.39741700000000002</v>
      </c>
      <c r="O32" s="5">
        <v>-0.36892799999999998</v>
      </c>
      <c r="P32" s="5">
        <v>-0.34636699999999998</v>
      </c>
      <c r="Q32" s="5">
        <v>-0.313332</v>
      </c>
      <c r="R32" s="5">
        <v>-0.29004999999999997</v>
      </c>
      <c r="S32" s="5">
        <v>-0.26426899999999998</v>
      </c>
      <c r="T32" s="5">
        <v>-0.24052200000000001</v>
      </c>
      <c r="U32" s="5">
        <v>-0.22261300000000001</v>
      </c>
      <c r="V32" s="5">
        <v>-0.20810600000000001</v>
      </c>
      <c r="W32" s="5">
        <v>-0.19700200000000001</v>
      </c>
      <c r="X32" s="5">
        <v>-0.18764800000000001</v>
      </c>
      <c r="Y32" s="5">
        <v>-0.18292600000000001</v>
      </c>
      <c r="Z32" s="5">
        <v>-0.17957300000000001</v>
      </c>
      <c r="AA32" s="5">
        <v>-0.174651</v>
      </c>
      <c r="AB32" s="5">
        <v>-0.16095599999999999</v>
      </c>
      <c r="AC32" s="5">
        <v>-0.14807600000000001</v>
      </c>
      <c r="AD32" s="5">
        <v>-0.135329</v>
      </c>
    </row>
    <row r="33" spans="1:30" x14ac:dyDescent="0.25">
      <c r="A33" t="s">
        <v>85</v>
      </c>
      <c r="B33" s="5">
        <v>-0.16143099999999999</v>
      </c>
      <c r="C33" s="5">
        <v>8.3183890000000007E-3</v>
      </c>
      <c r="D33" s="5">
        <v>0.21073900000000001</v>
      </c>
      <c r="E33" s="5">
        <v>0.34816799999999998</v>
      </c>
      <c r="F33" s="5">
        <v>0.36877399999999999</v>
      </c>
      <c r="G33" s="5">
        <v>0.35311100000000001</v>
      </c>
      <c r="H33" s="5">
        <v>0.178976</v>
      </c>
      <c r="I33" s="5">
        <v>5.3890159999999999E-2</v>
      </c>
      <c r="J33" s="5">
        <v>-0.174293</v>
      </c>
      <c r="K33" s="5">
        <v>-0.79022899999999996</v>
      </c>
      <c r="L33" s="5">
        <v>-1.3311999999999999</v>
      </c>
      <c r="M33" s="5">
        <v>-1.7954300000000001</v>
      </c>
      <c r="N33" s="5">
        <v>-2.17808</v>
      </c>
      <c r="O33" s="5">
        <v>-2.5355300000000001</v>
      </c>
      <c r="P33" s="5">
        <v>-2.7073100000000001</v>
      </c>
      <c r="Q33" s="5">
        <v>-2.90584</v>
      </c>
      <c r="R33" s="5">
        <v>-3.10181</v>
      </c>
      <c r="S33" s="5">
        <v>-3.3073000000000001</v>
      </c>
      <c r="T33" s="5">
        <v>-3.5197400000000001</v>
      </c>
      <c r="U33" s="5">
        <v>-3.5735000000000001</v>
      </c>
      <c r="V33" s="5">
        <v>-3.6437900000000001</v>
      </c>
      <c r="W33" s="5">
        <v>-3.7270099999999999</v>
      </c>
      <c r="X33" s="5">
        <v>-3.8198500000000002</v>
      </c>
      <c r="Y33" s="5">
        <v>-3.92123</v>
      </c>
      <c r="Z33" s="5">
        <v>-3.9825699999999999</v>
      </c>
      <c r="AA33" s="5">
        <v>-4.0530799999999996</v>
      </c>
      <c r="AB33" s="5">
        <v>-4.1289800000000003</v>
      </c>
      <c r="AC33" s="5">
        <v>-4.2081799999999996</v>
      </c>
      <c r="AD33" s="5">
        <v>-4.2899399999999996</v>
      </c>
    </row>
    <row r="34" spans="1:30" x14ac:dyDescent="0.25">
      <c r="A34" t="s">
        <v>86</v>
      </c>
      <c r="B34" s="5">
        <v>-7.8213749999999999E-2</v>
      </c>
      <c r="C34" s="5">
        <v>2.072802E-2</v>
      </c>
      <c r="D34" s="5">
        <v>9.8867739999999996E-2</v>
      </c>
      <c r="E34" s="5">
        <v>0.13056000000000001</v>
      </c>
      <c r="F34" s="5">
        <v>9.6580170000000007E-2</v>
      </c>
      <c r="G34" s="5">
        <v>3.5805720000000002E-3</v>
      </c>
      <c r="H34" s="5">
        <v>-0.13344700000000001</v>
      </c>
      <c r="I34" s="5">
        <v>-0.220914</v>
      </c>
      <c r="J34" s="5">
        <v>-0.35275200000000001</v>
      </c>
      <c r="K34" s="5">
        <v>-0.67529600000000001</v>
      </c>
      <c r="L34" s="5">
        <v>-1.00837</v>
      </c>
      <c r="M34" s="5">
        <v>-1.28227</v>
      </c>
      <c r="N34" s="5">
        <v>-1.5076799999999999</v>
      </c>
      <c r="O34" s="5">
        <v>-1.7235100000000001</v>
      </c>
      <c r="P34" s="5">
        <v>-1.8514999999999999</v>
      </c>
      <c r="Q34" s="5">
        <v>-2.0052099999999999</v>
      </c>
      <c r="R34" s="5">
        <v>-2.1571199999999999</v>
      </c>
      <c r="S34" s="5">
        <v>-2.3207499999999999</v>
      </c>
      <c r="T34" s="5">
        <v>-2.4901399999999998</v>
      </c>
      <c r="U34" s="5">
        <v>-2.5820500000000002</v>
      </c>
      <c r="V34" s="5">
        <v>-2.6906500000000002</v>
      </c>
      <c r="W34" s="5">
        <v>-2.8083100000000001</v>
      </c>
      <c r="X34" s="5">
        <v>-2.9312</v>
      </c>
      <c r="Y34" s="5">
        <v>-3.0582500000000001</v>
      </c>
      <c r="Z34" s="5">
        <v>-3.1639300000000001</v>
      </c>
      <c r="AA34" s="5">
        <v>-3.2733500000000002</v>
      </c>
      <c r="AB34" s="5">
        <v>-3.3800300000000001</v>
      </c>
      <c r="AC34" s="5">
        <v>-3.4822199999999999</v>
      </c>
      <c r="AD34" s="5">
        <v>-3.58283</v>
      </c>
    </row>
    <row r="35" spans="1:30" x14ac:dyDescent="0.25">
      <c r="A35" t="s">
        <v>87</v>
      </c>
      <c r="B35" s="5">
        <v>5.2086500000000004E-3</v>
      </c>
      <c r="C35" s="5">
        <v>-1.135009E-2</v>
      </c>
      <c r="D35" s="5">
        <v>-3.018755E-2</v>
      </c>
      <c r="E35" s="5">
        <v>-4.5763600000000001E-2</v>
      </c>
      <c r="F35" s="5">
        <v>-0.13381799999999999</v>
      </c>
      <c r="G35" s="5">
        <v>-0.16539300000000001</v>
      </c>
      <c r="H35" s="5">
        <v>-0.169265</v>
      </c>
      <c r="I35" s="5">
        <v>-0.16877600000000001</v>
      </c>
      <c r="J35" s="5">
        <v>-0.160776</v>
      </c>
      <c r="K35" s="5">
        <v>-0.205568</v>
      </c>
      <c r="L35" s="5">
        <v>-0.21059700000000001</v>
      </c>
      <c r="M35" s="5">
        <v>-0.19803899999999999</v>
      </c>
      <c r="N35" s="5">
        <v>-0.17616000000000001</v>
      </c>
      <c r="O35" s="5">
        <v>-0.14355200000000001</v>
      </c>
      <c r="P35" s="5">
        <v>-0.11205</v>
      </c>
      <c r="Q35" s="5">
        <v>-6.5991449999999993E-2</v>
      </c>
      <c r="R35" s="5">
        <v>-3.3149970000000001E-2</v>
      </c>
      <c r="S35" s="5">
        <v>3.5926060000000001E-4</v>
      </c>
      <c r="T35" s="5">
        <v>3.0033480000000001E-2</v>
      </c>
      <c r="U35" s="5">
        <v>4.9074779999999998E-2</v>
      </c>
      <c r="V35" s="5">
        <v>6.1774240000000001E-2</v>
      </c>
      <c r="W35" s="5">
        <v>6.604815E-2</v>
      </c>
      <c r="X35" s="5">
        <v>6.4777470000000004E-2</v>
      </c>
      <c r="Y35" s="5">
        <v>5.3900280000000002E-2</v>
      </c>
      <c r="Z35" s="5">
        <v>3.9208649999999998E-2</v>
      </c>
      <c r="AA35" s="5">
        <v>2.5097350000000001E-2</v>
      </c>
      <c r="AB35" s="5">
        <v>2.4180759999999999E-2</v>
      </c>
      <c r="AC35" s="5">
        <v>2.4220240000000001E-2</v>
      </c>
      <c r="AD35" s="5">
        <v>2.5038520000000002E-2</v>
      </c>
    </row>
    <row r="36" spans="1:30" x14ac:dyDescent="0.25">
      <c r="A36" t="s">
        <v>88</v>
      </c>
      <c r="B36" s="5">
        <v>7.1727379999999997E-3</v>
      </c>
      <c r="C36" s="5">
        <v>-9.9872910000000006E-3</v>
      </c>
      <c r="D36" s="5">
        <v>-3.0206739999999999E-2</v>
      </c>
      <c r="E36" s="5">
        <v>-4.6762959999999999E-2</v>
      </c>
      <c r="F36" s="5">
        <v>-0.124737</v>
      </c>
      <c r="G36" s="5">
        <v>-0.15524099999999999</v>
      </c>
      <c r="H36" s="5">
        <v>-0.15559200000000001</v>
      </c>
      <c r="I36" s="5">
        <v>-0.152448</v>
      </c>
      <c r="J36" s="5">
        <v>-0.139572</v>
      </c>
      <c r="K36" s="5">
        <v>-0.16805500000000001</v>
      </c>
      <c r="L36" s="5">
        <v>-0.15949099999999999</v>
      </c>
      <c r="M36" s="5">
        <v>-0.13178400000000001</v>
      </c>
      <c r="N36" s="5">
        <v>-9.7098719999999999E-2</v>
      </c>
      <c r="O36" s="5">
        <v>-5.2496050000000002E-2</v>
      </c>
      <c r="P36" s="5">
        <v>-1.3144670000000001E-2</v>
      </c>
      <c r="Q36" s="5">
        <v>3.950472E-2</v>
      </c>
      <c r="R36" s="5">
        <v>7.7854060000000003E-2</v>
      </c>
      <c r="S36" s="5">
        <v>0.117426</v>
      </c>
      <c r="T36" s="5">
        <v>0.153614</v>
      </c>
      <c r="U36" s="5">
        <v>0.17664099999999999</v>
      </c>
      <c r="V36" s="5">
        <v>0.193804</v>
      </c>
      <c r="W36" s="5">
        <v>0.203648</v>
      </c>
      <c r="X36" s="5">
        <v>0.20922199999999999</v>
      </c>
      <c r="Y36" s="5">
        <v>0.20652300000000001</v>
      </c>
      <c r="Z36" s="5">
        <v>0.200346</v>
      </c>
      <c r="AA36" s="5">
        <v>0.195409</v>
      </c>
      <c r="AB36" s="5">
        <v>0.203402</v>
      </c>
      <c r="AC36" s="5">
        <v>0.21096400000000001</v>
      </c>
      <c r="AD36" s="5">
        <v>0.21827099999999999</v>
      </c>
    </row>
    <row r="37" spans="1:30" x14ac:dyDescent="0.25">
      <c r="A37" t="s">
        <v>89</v>
      </c>
      <c r="B37" s="5">
        <v>-3.1069039999999999E-2</v>
      </c>
      <c r="C37" s="5">
        <v>-1.882856E-3</v>
      </c>
      <c r="D37" s="5">
        <v>1.6666170000000001E-2</v>
      </c>
      <c r="E37" s="5">
        <v>3.1804869999999999E-2</v>
      </c>
      <c r="F37" s="5">
        <v>3.3848860000000001E-2</v>
      </c>
      <c r="G37" s="5">
        <v>3.1354189999999997E-2</v>
      </c>
      <c r="H37" s="5">
        <v>3.0466260000000002E-3</v>
      </c>
      <c r="I37" s="5">
        <v>-7.6524119999999999E-3</v>
      </c>
      <c r="J37" s="5">
        <v>-4.1147669999999997E-2</v>
      </c>
      <c r="K37" s="5">
        <v>-0.139208</v>
      </c>
      <c r="L37" s="5">
        <v>-0.22372300000000001</v>
      </c>
      <c r="M37" s="5">
        <v>-0.30041899999999999</v>
      </c>
      <c r="N37" s="5">
        <v>-0.36038700000000001</v>
      </c>
      <c r="O37" s="5">
        <v>-0.41717100000000001</v>
      </c>
      <c r="P37" s="5">
        <v>-0.42930699999999999</v>
      </c>
      <c r="Q37" s="5">
        <v>-0.451289</v>
      </c>
      <c r="R37" s="5">
        <v>-0.472721</v>
      </c>
      <c r="S37" s="5">
        <v>-0.49805899999999997</v>
      </c>
      <c r="T37" s="5">
        <v>-0.52491900000000002</v>
      </c>
      <c r="U37" s="5">
        <v>-0.51888400000000001</v>
      </c>
      <c r="V37" s="5">
        <v>-0.53228200000000003</v>
      </c>
      <c r="W37" s="5">
        <v>-0.54823500000000003</v>
      </c>
      <c r="X37" s="5">
        <v>-0.56973499999999999</v>
      </c>
      <c r="Y37" s="5">
        <v>-0.59877599999999997</v>
      </c>
      <c r="Z37" s="5">
        <v>-0.61946100000000004</v>
      </c>
      <c r="AA37" s="5">
        <v>-0.64634000000000003</v>
      </c>
      <c r="AB37" s="5">
        <v>-0.66634700000000002</v>
      </c>
      <c r="AC37" s="5">
        <v>-0.68608999999999998</v>
      </c>
      <c r="AD37" s="5">
        <v>-0.70594199999999996</v>
      </c>
    </row>
    <row r="38" spans="1:30" x14ac:dyDescent="0.25">
      <c r="A38" t="s">
        <v>90</v>
      </c>
      <c r="B38" s="5">
        <v>1.7623920000000001E-2</v>
      </c>
      <c r="C38" s="5">
        <v>1.0296380000000001E-2</v>
      </c>
      <c r="D38" s="5">
        <v>-4.444726E-4</v>
      </c>
      <c r="E38" s="5">
        <v>-9.4374660000000003E-3</v>
      </c>
      <c r="F38" s="5">
        <v>-5.3345580000000001E-4</v>
      </c>
      <c r="G38" s="5">
        <v>5.5542029999999999E-2</v>
      </c>
      <c r="H38" s="5">
        <v>0.106374</v>
      </c>
      <c r="I38" s="5">
        <v>0.14956900000000001</v>
      </c>
      <c r="J38" s="5">
        <v>0.19750100000000001</v>
      </c>
      <c r="K38" s="5">
        <v>0.31863399999999997</v>
      </c>
      <c r="L38" s="5">
        <v>0.50831499999999996</v>
      </c>
      <c r="M38" s="5">
        <v>0.66391599999999995</v>
      </c>
      <c r="N38" s="5">
        <v>0.80448500000000001</v>
      </c>
      <c r="O38" s="5">
        <v>0.91911900000000002</v>
      </c>
      <c r="P38" s="5">
        <v>0.99678999999999995</v>
      </c>
      <c r="Q38" s="5">
        <v>1.03426</v>
      </c>
      <c r="R38" s="5">
        <v>1.0924199999999999</v>
      </c>
      <c r="S38" s="5">
        <v>1.14405</v>
      </c>
      <c r="T38" s="5">
        <v>1.1964699999999999</v>
      </c>
      <c r="U38" s="5">
        <v>1.2393000000000001</v>
      </c>
      <c r="V38" s="5">
        <v>1.2919</v>
      </c>
      <c r="W38" s="5">
        <v>1.36026</v>
      </c>
      <c r="X38" s="5">
        <v>1.43849</v>
      </c>
      <c r="Y38" s="5">
        <v>1.53942</v>
      </c>
      <c r="Z38" s="5">
        <v>1.64053</v>
      </c>
      <c r="AA38" s="5">
        <v>1.73967</v>
      </c>
      <c r="AB38" s="5">
        <v>1.8048200000000001</v>
      </c>
      <c r="AC38" s="5">
        <v>1.8667</v>
      </c>
      <c r="AD38" s="5">
        <v>1.92652</v>
      </c>
    </row>
    <row r="39" spans="1:30" x14ac:dyDescent="0.25">
      <c r="A39" t="s">
        <v>91</v>
      </c>
      <c r="B39" s="5">
        <v>3.022474E-2</v>
      </c>
      <c r="C39" s="5">
        <v>1.356131E-2</v>
      </c>
      <c r="D39" s="5">
        <v>-4.9523129999999999E-3</v>
      </c>
      <c r="E39" s="5">
        <v>-1.7141340000000001E-2</v>
      </c>
      <c r="F39" s="5">
        <v>-5.6871280000000003E-2</v>
      </c>
      <c r="G39" s="5">
        <v>-4.5146100000000002E-2</v>
      </c>
      <c r="H39" s="5">
        <v>-1.383321E-2</v>
      </c>
      <c r="I39" s="5">
        <v>1.238797E-2</v>
      </c>
      <c r="J39" s="5">
        <v>5.047712E-2</v>
      </c>
      <c r="K39" s="5">
        <v>0.100731</v>
      </c>
      <c r="L39" s="5">
        <v>0.19750300000000001</v>
      </c>
      <c r="M39" s="5">
        <v>0.29820000000000002</v>
      </c>
      <c r="N39" s="5">
        <v>0.39560400000000001</v>
      </c>
      <c r="O39" s="5">
        <v>0.49178699999999997</v>
      </c>
      <c r="P39" s="5">
        <v>0.56475399999999998</v>
      </c>
      <c r="Q39" s="5">
        <v>0.63686799999999999</v>
      </c>
      <c r="R39" s="5">
        <v>0.702241</v>
      </c>
      <c r="S39" s="5">
        <v>0.76775899999999997</v>
      </c>
      <c r="T39" s="5">
        <v>0.83253299999999997</v>
      </c>
      <c r="U39" s="5">
        <v>0.87760700000000003</v>
      </c>
      <c r="V39" s="5">
        <v>0.92405999999999999</v>
      </c>
      <c r="W39" s="5">
        <v>0.97148599999999996</v>
      </c>
      <c r="X39" s="5">
        <v>1.0208900000000001</v>
      </c>
      <c r="Y39" s="5">
        <v>1.0729200000000001</v>
      </c>
      <c r="Z39" s="5">
        <v>1.12296</v>
      </c>
      <c r="AA39" s="5">
        <v>1.17527</v>
      </c>
      <c r="AB39" s="5">
        <v>1.2274799999999999</v>
      </c>
      <c r="AC39" s="5">
        <v>1.27746</v>
      </c>
      <c r="AD39" s="5">
        <v>1.3266800000000001</v>
      </c>
    </row>
    <row r="40" spans="1:30" x14ac:dyDescent="0.25">
      <c r="A40" t="s">
        <v>92</v>
      </c>
      <c r="B40" s="5">
        <v>-6.1960899999999999E-2</v>
      </c>
      <c r="C40" s="5">
        <v>-9.2290189999999994E-2</v>
      </c>
      <c r="D40" s="5">
        <v>-0.13109299999999999</v>
      </c>
      <c r="E40" s="5">
        <v>-0.18081</v>
      </c>
      <c r="F40" s="5">
        <v>-0.57491300000000001</v>
      </c>
      <c r="G40" s="5">
        <v>-0.68280399999999997</v>
      </c>
      <c r="H40" s="5">
        <v>-0.737456</v>
      </c>
      <c r="I40" s="5">
        <v>-0.78228900000000001</v>
      </c>
      <c r="J40" s="5">
        <v>-0.80541099999999999</v>
      </c>
      <c r="K40" s="5">
        <v>-1.34084</v>
      </c>
      <c r="L40" s="5">
        <v>-1.3690899999999999</v>
      </c>
      <c r="M40" s="5">
        <v>-1.3955200000000001</v>
      </c>
      <c r="N40" s="5">
        <v>-1.46641</v>
      </c>
      <c r="O40" s="5">
        <v>-1.54189</v>
      </c>
      <c r="P40" s="5">
        <v>-1.6414299999999999</v>
      </c>
      <c r="Q40" s="5">
        <v>-1.7526600000000001</v>
      </c>
      <c r="R40" s="5">
        <v>-1.8573900000000001</v>
      </c>
      <c r="S40" s="5">
        <v>-1.9625600000000001</v>
      </c>
      <c r="T40" s="5">
        <v>-2.0840000000000001</v>
      </c>
      <c r="U40" s="5">
        <v>-2.0298099999999999</v>
      </c>
      <c r="V40" s="5">
        <v>-2.1219899999999998</v>
      </c>
      <c r="W40" s="5">
        <v>-2.20662</v>
      </c>
      <c r="X40" s="5">
        <v>-2.2909099999999998</v>
      </c>
      <c r="Y40" s="5">
        <v>-2.3669199999999999</v>
      </c>
      <c r="Z40" s="5">
        <v>-2.4395600000000002</v>
      </c>
      <c r="AA40" s="5">
        <v>-2.5081899999999999</v>
      </c>
      <c r="AB40" s="5">
        <v>-2.5783499999999999</v>
      </c>
      <c r="AC40" s="5">
        <v>-2.63435</v>
      </c>
      <c r="AD40" s="5">
        <v>-2.6699000000000002</v>
      </c>
    </row>
    <row r="41" spans="1:30" x14ac:dyDescent="0.25">
      <c r="A41" t="s">
        <v>93</v>
      </c>
      <c r="B41" s="5">
        <v>0.379911</v>
      </c>
      <c r="C41" s="5">
        <v>0.493421</v>
      </c>
      <c r="D41" s="5">
        <v>0.52303299999999997</v>
      </c>
      <c r="E41" s="5">
        <v>0.52237</v>
      </c>
      <c r="F41" s="5">
        <v>9.5048610000000006E-2</v>
      </c>
      <c r="G41" s="5">
        <v>1.059467E-2</v>
      </c>
      <c r="H41" s="5">
        <v>-2.078702E-2</v>
      </c>
      <c r="I41" s="5">
        <v>-5.9078989999999998E-2</v>
      </c>
      <c r="J41" s="5">
        <v>-0.101409</v>
      </c>
      <c r="K41" s="5">
        <v>-0.55868799999999996</v>
      </c>
      <c r="L41" s="5">
        <v>-0.54932999999999998</v>
      </c>
      <c r="M41" s="5">
        <v>-0.53814700000000004</v>
      </c>
      <c r="N41" s="5">
        <v>-0.53989799999999999</v>
      </c>
      <c r="O41" s="5">
        <v>-0.53349500000000005</v>
      </c>
      <c r="P41" s="5">
        <v>-0.54433299999999996</v>
      </c>
      <c r="Q41" s="5">
        <v>-0.54992099999999999</v>
      </c>
      <c r="R41" s="5">
        <v>-0.556612</v>
      </c>
      <c r="S41" s="5">
        <v>-0.55890700000000004</v>
      </c>
      <c r="T41" s="5">
        <v>-0.56778499999999998</v>
      </c>
      <c r="U41" s="5">
        <v>-0.57736500000000002</v>
      </c>
      <c r="V41" s="5">
        <v>-0.58561600000000003</v>
      </c>
      <c r="W41" s="5">
        <v>-0.59169000000000005</v>
      </c>
      <c r="X41" s="5">
        <v>-0.59745199999999998</v>
      </c>
      <c r="Y41" s="5">
        <v>-0.60165199999999996</v>
      </c>
      <c r="Z41" s="5">
        <v>-0.60600900000000002</v>
      </c>
      <c r="AA41" s="5">
        <v>-0.60857799999999995</v>
      </c>
      <c r="AB41" s="5">
        <v>-0.60980900000000005</v>
      </c>
      <c r="AC41" s="5">
        <v>-0.61282999999999999</v>
      </c>
      <c r="AD41" s="5">
        <v>-0.61728799999999995</v>
      </c>
    </row>
    <row r="42" spans="1:30" x14ac:dyDescent="0.25">
      <c r="A42" t="s">
        <v>94</v>
      </c>
      <c r="B42" s="5">
        <v>4.1502770000000001E-2</v>
      </c>
      <c r="C42" s="5">
        <v>7.4066770000000004E-2</v>
      </c>
      <c r="D42" s="5">
        <v>9.9203250000000007E-2</v>
      </c>
      <c r="E42" s="5">
        <v>0.11414199999999999</v>
      </c>
      <c r="F42" s="5">
        <v>4.7969079999999997E-2</v>
      </c>
      <c r="G42" s="5">
        <v>1.003997E-2</v>
      </c>
      <c r="H42" s="5">
        <v>-3.5781670000000002E-2</v>
      </c>
      <c r="I42" s="5">
        <v>-7.9088580000000006E-2</v>
      </c>
      <c r="J42" s="5">
        <v>-0.13701099999999999</v>
      </c>
      <c r="K42" s="5">
        <v>-0.31501299999999999</v>
      </c>
      <c r="L42" s="5">
        <v>-0.46060600000000002</v>
      </c>
      <c r="M42" s="5">
        <v>-0.59060699999999999</v>
      </c>
      <c r="N42" s="5">
        <v>-0.71081499999999997</v>
      </c>
      <c r="O42" s="5">
        <v>-0.82128299999999999</v>
      </c>
      <c r="P42" s="5">
        <v>-0.90722700000000001</v>
      </c>
      <c r="Q42" s="5">
        <v>-0.98253999999999997</v>
      </c>
      <c r="R42" s="5">
        <v>-1.06107</v>
      </c>
      <c r="S42" s="5">
        <v>-1.1373200000000001</v>
      </c>
      <c r="T42" s="5">
        <v>-1.2145699999999999</v>
      </c>
      <c r="U42" s="5">
        <v>-1.27389</v>
      </c>
      <c r="V42" s="5">
        <v>-1.3323799999999999</v>
      </c>
      <c r="W42" s="5">
        <v>-1.3924000000000001</v>
      </c>
      <c r="X42" s="5">
        <v>-1.4529000000000001</v>
      </c>
      <c r="Y42" s="5">
        <v>-1.51712</v>
      </c>
      <c r="Z42" s="5">
        <v>-1.5750200000000001</v>
      </c>
      <c r="AA42" s="5">
        <v>-1.63015</v>
      </c>
      <c r="AB42" s="5">
        <v>-1.6753899999999999</v>
      </c>
      <c r="AC42" s="5">
        <v>-1.7189300000000001</v>
      </c>
      <c r="AD42" s="5">
        <v>-1.7611399999999999</v>
      </c>
    </row>
    <row r="43" spans="1:30" x14ac:dyDescent="0.25">
      <c r="A43" t="s">
        <v>95</v>
      </c>
      <c r="B43" s="5">
        <v>5.85204E-2</v>
      </c>
      <c r="C43" s="5">
        <v>7.6984250000000004E-2</v>
      </c>
      <c r="D43" s="5">
        <v>7.6817499999999997E-2</v>
      </c>
      <c r="E43" s="5">
        <v>6.9270280000000004E-2</v>
      </c>
      <c r="F43" s="5">
        <v>4.0322889999999997E-3</v>
      </c>
      <c r="G43" s="5">
        <v>-3.3836669999999999E-2</v>
      </c>
      <c r="H43" s="5">
        <v>-5.2902530000000003E-2</v>
      </c>
      <c r="I43" s="5">
        <v>-6.6450969999999998E-2</v>
      </c>
      <c r="J43" s="5">
        <v>-7.1973919999999997E-2</v>
      </c>
      <c r="K43" s="5">
        <v>-0.118038</v>
      </c>
      <c r="L43" s="5">
        <v>-0.13441900000000001</v>
      </c>
      <c r="M43" s="5">
        <v>-0.129667</v>
      </c>
      <c r="N43" s="5">
        <v>-0.115934</v>
      </c>
      <c r="O43" s="5">
        <v>-9.0868850000000001E-2</v>
      </c>
      <c r="P43" s="5">
        <v>-6.6309430000000003E-2</v>
      </c>
      <c r="Q43" s="5">
        <v>-2.9761760000000002E-2</v>
      </c>
      <c r="R43" s="5">
        <v>-8.2973770000000001E-4</v>
      </c>
      <c r="S43" s="5">
        <v>2.917935E-2</v>
      </c>
      <c r="T43" s="5">
        <v>5.7806030000000001E-2</v>
      </c>
      <c r="U43" s="5">
        <v>7.6689590000000002E-2</v>
      </c>
      <c r="V43" s="5">
        <v>9.0616409999999994E-2</v>
      </c>
      <c r="W43" s="5">
        <v>9.8409700000000003E-2</v>
      </c>
      <c r="X43" s="5">
        <v>0.102371</v>
      </c>
      <c r="Y43" s="5">
        <v>9.9621249999999995E-2</v>
      </c>
      <c r="Z43" s="5">
        <v>9.3587580000000004E-2</v>
      </c>
      <c r="AA43" s="5">
        <v>8.805607E-2</v>
      </c>
      <c r="AB43" s="5">
        <v>9.238528E-2</v>
      </c>
      <c r="AC43" s="5">
        <v>9.8451620000000004E-2</v>
      </c>
      <c r="AD43" s="5">
        <v>0.10577300000000001</v>
      </c>
    </row>
    <row r="44" spans="1:30" x14ac:dyDescent="0.25">
      <c r="A44" t="s">
        <v>96</v>
      </c>
      <c r="B44" s="5">
        <v>1.9236099999999999E-2</v>
      </c>
      <c r="C44" s="5">
        <v>1.6283519999999999E-2</v>
      </c>
      <c r="D44" s="5">
        <v>9.6589320000000003E-3</v>
      </c>
      <c r="E44" s="5">
        <v>4.0632819999999997E-3</v>
      </c>
      <c r="F44" s="5">
        <v>-0.18493499999999999</v>
      </c>
      <c r="G44" s="5">
        <v>-0.22629199999999999</v>
      </c>
      <c r="H44" s="5">
        <v>-0.22715199999999999</v>
      </c>
      <c r="I44" s="5">
        <v>-0.225774</v>
      </c>
      <c r="J44" s="5">
        <v>-0.22328300000000001</v>
      </c>
      <c r="K44" s="5">
        <v>-0.36526999999999998</v>
      </c>
      <c r="L44" s="5">
        <v>-0.36283199999999999</v>
      </c>
      <c r="M44" s="5">
        <v>-0.35006700000000002</v>
      </c>
      <c r="N44" s="5">
        <v>-0.32617000000000002</v>
      </c>
      <c r="O44" s="5">
        <v>-0.294713</v>
      </c>
      <c r="P44" s="5">
        <v>-0.26765600000000001</v>
      </c>
      <c r="Q44" s="5">
        <v>-0.232795</v>
      </c>
      <c r="R44" s="5">
        <v>-0.20411699999999999</v>
      </c>
      <c r="S44" s="5">
        <v>-0.17352200000000001</v>
      </c>
      <c r="T44" s="5">
        <v>-0.14854200000000001</v>
      </c>
      <c r="U44" s="5">
        <v>-0.12774099999999999</v>
      </c>
      <c r="V44" s="5">
        <v>-0.11025600000000001</v>
      </c>
      <c r="W44" s="5">
        <v>-9.6259499999999998E-2</v>
      </c>
      <c r="X44" s="5">
        <v>-8.5801890000000006E-2</v>
      </c>
      <c r="Y44" s="5">
        <v>-7.9996890000000001E-2</v>
      </c>
      <c r="Z44" s="5">
        <v>-7.7511109999999994E-2</v>
      </c>
      <c r="AA44" s="5">
        <v>-7.5152419999999998E-2</v>
      </c>
      <c r="AB44" s="5">
        <v>-6.7131070000000001E-2</v>
      </c>
      <c r="AC44" s="5">
        <v>-5.9520249999999997E-2</v>
      </c>
      <c r="AD44" s="5">
        <v>-5.2094019999999998E-2</v>
      </c>
    </row>
    <row r="45" spans="1:30" x14ac:dyDescent="0.25">
      <c r="A45" t="s">
        <v>97</v>
      </c>
      <c r="B45" s="5">
        <v>0.29446499999999998</v>
      </c>
      <c r="C45" s="5">
        <v>0.28068900000000002</v>
      </c>
      <c r="D45" s="5">
        <v>0.26222899999999999</v>
      </c>
      <c r="E45" s="5">
        <v>0.26716000000000001</v>
      </c>
      <c r="F45" s="5">
        <v>-0.27350400000000002</v>
      </c>
      <c r="G45" s="5">
        <v>-0.29130299999999998</v>
      </c>
      <c r="H45" s="5">
        <v>-0.24973200000000001</v>
      </c>
      <c r="I45" s="5">
        <v>-0.230596</v>
      </c>
      <c r="J45" s="5">
        <v>-0.21693000000000001</v>
      </c>
      <c r="K45" s="5">
        <v>-0.67059100000000005</v>
      </c>
      <c r="L45" s="5">
        <v>-0.60254799999999997</v>
      </c>
      <c r="M45" s="5">
        <v>-0.52085400000000004</v>
      </c>
      <c r="N45" s="5">
        <v>-0.44297999999999998</v>
      </c>
      <c r="O45" s="5">
        <v>-0.35576200000000002</v>
      </c>
      <c r="P45" s="5">
        <v>-0.30653900000000001</v>
      </c>
      <c r="Q45" s="5">
        <v>-0.23081099999999999</v>
      </c>
      <c r="R45" s="5">
        <v>-0.18324199999999999</v>
      </c>
      <c r="S45" s="5">
        <v>-0.128993</v>
      </c>
      <c r="T45" s="5">
        <v>-8.334329E-2</v>
      </c>
      <c r="U45" s="5">
        <v>-6.2222850000000003E-2</v>
      </c>
      <c r="V45" s="5">
        <v>-4.1681269999999999E-2</v>
      </c>
      <c r="W45" s="5">
        <v>-2.75988E-2</v>
      </c>
      <c r="X45" s="5">
        <v>-1.658132E-2</v>
      </c>
      <c r="Y45" s="5">
        <v>-1.5699069999999999E-2</v>
      </c>
      <c r="Z45" s="5">
        <v>-1.8472829999999999E-2</v>
      </c>
      <c r="AA45" s="5">
        <v>-1.540709E-2</v>
      </c>
      <c r="AB45" s="5">
        <v>1.049801E-2</v>
      </c>
      <c r="AC45" s="5">
        <v>3.3390339999999998E-2</v>
      </c>
      <c r="AD45" s="5">
        <v>5.5568869999999999E-2</v>
      </c>
    </row>
    <row r="46" spans="1:30" x14ac:dyDescent="0.25">
      <c r="A46" t="s">
        <v>98</v>
      </c>
      <c r="B46" s="5">
        <v>3.4917490000000002E-2</v>
      </c>
      <c r="C46" s="5">
        <v>3.2347149999999998E-2</v>
      </c>
      <c r="D46" s="5">
        <v>2.3365589999999999E-2</v>
      </c>
      <c r="E46" s="5">
        <v>1.584176E-2</v>
      </c>
      <c r="F46" s="5">
        <v>-0.33580300000000002</v>
      </c>
      <c r="G46" s="5">
        <v>-0.37908500000000001</v>
      </c>
      <c r="H46" s="5">
        <v>-0.35616700000000001</v>
      </c>
      <c r="I46" s="5">
        <v>-0.33858700000000003</v>
      </c>
      <c r="J46" s="5">
        <v>-0.331424</v>
      </c>
      <c r="K46" s="5">
        <v>-0.60711899999999996</v>
      </c>
      <c r="L46" s="5">
        <v>-0.58582900000000004</v>
      </c>
      <c r="M46" s="5">
        <v>-0.56279699999999999</v>
      </c>
      <c r="N46" s="5">
        <v>-0.52660099999999999</v>
      </c>
      <c r="O46" s="5">
        <v>-0.48540499999999998</v>
      </c>
      <c r="P46" s="5">
        <v>-0.45354800000000001</v>
      </c>
      <c r="Q46" s="5">
        <v>-0.41393200000000002</v>
      </c>
      <c r="R46" s="5">
        <v>-0.38365100000000002</v>
      </c>
      <c r="S46" s="5">
        <v>-0.35168899999999997</v>
      </c>
      <c r="T46" s="5">
        <v>-0.33136199999999999</v>
      </c>
      <c r="U46" s="5">
        <v>-0.311973</v>
      </c>
      <c r="V46" s="5">
        <v>-0.29747899999999999</v>
      </c>
      <c r="W46" s="5">
        <v>-0.28718900000000003</v>
      </c>
      <c r="X46" s="5">
        <v>-0.28259699999999999</v>
      </c>
      <c r="Y46" s="5">
        <v>-0.28399999999999997</v>
      </c>
      <c r="Z46" s="5">
        <v>-0.28981200000000001</v>
      </c>
      <c r="AA46" s="5">
        <v>-0.29594799999999999</v>
      </c>
      <c r="AB46" s="5">
        <v>-0.29534899999999997</v>
      </c>
      <c r="AC46" s="5">
        <v>-0.295182</v>
      </c>
      <c r="AD46" s="5">
        <v>-0.29532000000000003</v>
      </c>
    </row>
    <row r="47" spans="1:30" x14ac:dyDescent="0.25">
      <c r="A47" t="s">
        <v>99</v>
      </c>
      <c r="B47" s="5">
        <v>8.349977E-4</v>
      </c>
      <c r="C47" s="5">
        <v>-1.151198E-2</v>
      </c>
      <c r="D47" s="5">
        <v>-2.4799620000000001E-2</v>
      </c>
      <c r="E47" s="5">
        <v>-3.6127039999999999E-2</v>
      </c>
      <c r="F47" s="5">
        <v>-6.0855119999999999E-2</v>
      </c>
      <c r="G47" s="5">
        <v>-6.6905359999999997E-2</v>
      </c>
      <c r="H47" s="5">
        <v>-6.2387329999999998E-2</v>
      </c>
      <c r="I47" s="5">
        <v>-5.5674149999999999E-2</v>
      </c>
      <c r="J47" s="5">
        <v>-4.4647680000000002E-2</v>
      </c>
      <c r="K47" s="5">
        <v>-2.201531E-2</v>
      </c>
      <c r="L47" s="5">
        <v>-7.6692560000000002E-3</v>
      </c>
      <c r="M47" s="5">
        <v>1.6698009999999999E-2</v>
      </c>
      <c r="N47" s="5">
        <v>4.7344410000000003E-2</v>
      </c>
      <c r="O47" s="5">
        <v>8.3250779999999996E-2</v>
      </c>
      <c r="P47" s="5">
        <v>0.117378</v>
      </c>
      <c r="Q47" s="5">
        <v>0.15958800000000001</v>
      </c>
      <c r="R47" s="5">
        <v>0.19226799999999999</v>
      </c>
      <c r="S47" s="5">
        <v>0.22456999999999999</v>
      </c>
      <c r="T47" s="5">
        <v>0.255743</v>
      </c>
      <c r="U47" s="5">
        <v>0.27777600000000002</v>
      </c>
      <c r="V47" s="5">
        <v>0.29530600000000001</v>
      </c>
      <c r="W47" s="5">
        <v>0.30686799999999997</v>
      </c>
      <c r="X47" s="5">
        <v>0.31505499999999997</v>
      </c>
      <c r="Y47" s="5">
        <v>0.31701099999999999</v>
      </c>
      <c r="Z47" s="5">
        <v>0.316577</v>
      </c>
      <c r="AA47" s="5">
        <v>0.316527</v>
      </c>
      <c r="AB47" s="5">
        <v>0.32497799999999999</v>
      </c>
      <c r="AC47" s="5">
        <v>0.33406400000000003</v>
      </c>
      <c r="AD47" s="5">
        <v>0.34395300000000001</v>
      </c>
    </row>
    <row r="48" spans="1:30" x14ac:dyDescent="0.25">
      <c r="A48" t="s">
        <v>100</v>
      </c>
      <c r="B48" s="5">
        <v>2.888032E-3</v>
      </c>
      <c r="C48" s="5">
        <v>-1.040484E-2</v>
      </c>
      <c r="D48" s="5">
        <v>-2.805823E-2</v>
      </c>
      <c r="E48" s="5">
        <v>-4.540512E-2</v>
      </c>
      <c r="F48" s="5">
        <v>-6.3914369999999998E-2</v>
      </c>
      <c r="G48" s="5">
        <v>-7.5524999999999995E-2</v>
      </c>
      <c r="H48" s="5">
        <v>-7.5593560000000004E-2</v>
      </c>
      <c r="I48" s="5">
        <v>-7.2120950000000003E-2</v>
      </c>
      <c r="J48" s="5">
        <v>-6.0134470000000002E-2</v>
      </c>
      <c r="K48" s="5">
        <v>-2.644722E-2</v>
      </c>
      <c r="L48" s="5">
        <v>2.2018839999999999E-3</v>
      </c>
      <c r="M48" s="5">
        <v>4.220401E-2</v>
      </c>
      <c r="N48" s="5">
        <v>8.8843140000000001E-2</v>
      </c>
      <c r="O48" s="5">
        <v>0.143485</v>
      </c>
      <c r="P48" s="5">
        <v>0.19776099999999999</v>
      </c>
      <c r="Q48" s="5">
        <v>0.26257799999999998</v>
      </c>
      <c r="R48" s="5">
        <v>0.32223600000000002</v>
      </c>
      <c r="S48" s="5">
        <v>0.383718</v>
      </c>
      <c r="T48" s="5">
        <v>0.44597300000000001</v>
      </c>
      <c r="U48" s="5">
        <v>0.49915799999999999</v>
      </c>
      <c r="V48" s="5">
        <v>0.54772900000000002</v>
      </c>
      <c r="W48" s="5">
        <v>0.59001599999999998</v>
      </c>
      <c r="X48" s="5">
        <v>0.62773999999999996</v>
      </c>
      <c r="Y48" s="5">
        <v>0.65808100000000003</v>
      </c>
      <c r="Z48" s="5">
        <v>0.68317799999999995</v>
      </c>
      <c r="AA48" s="5">
        <v>0.70620499999999997</v>
      </c>
      <c r="AB48" s="5">
        <v>0.73524100000000003</v>
      </c>
      <c r="AC48" s="5">
        <v>0.76437999999999995</v>
      </c>
      <c r="AD48" s="5">
        <v>0.79384100000000002</v>
      </c>
    </row>
    <row r="49" spans="1:30" x14ac:dyDescent="0.25">
      <c r="A49" t="s">
        <v>101</v>
      </c>
      <c r="B49" s="5">
        <v>3.9728790000000003E-3</v>
      </c>
      <c r="C49" s="5">
        <v>-1.114919E-2</v>
      </c>
      <c r="D49" s="5">
        <v>-3.3127539999999997E-2</v>
      </c>
      <c r="E49" s="5">
        <v>-5.5940419999999998E-2</v>
      </c>
      <c r="F49" s="5">
        <v>-0.10331600000000001</v>
      </c>
      <c r="G49" s="5">
        <v>-0.13180500000000001</v>
      </c>
      <c r="H49" s="5">
        <v>-0.141349</v>
      </c>
      <c r="I49" s="5">
        <v>-0.143063</v>
      </c>
      <c r="J49" s="5">
        <v>-0.13335900000000001</v>
      </c>
      <c r="K49" s="5">
        <v>-0.113465</v>
      </c>
      <c r="L49" s="5">
        <v>-8.7409269999999997E-2</v>
      </c>
      <c r="M49" s="5">
        <v>-4.5802379999999997E-2</v>
      </c>
      <c r="N49" s="5">
        <v>7.2664230000000002E-3</v>
      </c>
      <c r="O49" s="5">
        <v>7.2002250000000004E-2</v>
      </c>
      <c r="P49" s="5">
        <v>0.13794999999999999</v>
      </c>
      <c r="Q49" s="5">
        <v>0.21692800000000001</v>
      </c>
      <c r="R49" s="5">
        <v>0.29033300000000001</v>
      </c>
      <c r="S49" s="5">
        <v>0.36515999999999998</v>
      </c>
      <c r="T49" s="5">
        <v>0.43960399999999999</v>
      </c>
      <c r="U49" s="5">
        <v>0.50279399999999996</v>
      </c>
      <c r="V49" s="5">
        <v>0.55859000000000003</v>
      </c>
      <c r="W49" s="5">
        <v>0.60518400000000006</v>
      </c>
      <c r="X49" s="5">
        <v>0.64449000000000001</v>
      </c>
      <c r="Y49" s="5">
        <v>0.67336700000000005</v>
      </c>
      <c r="Z49" s="5">
        <v>0.69449700000000003</v>
      </c>
      <c r="AA49" s="5">
        <v>0.71199599999999996</v>
      </c>
      <c r="AB49" s="5">
        <v>0.73638499999999996</v>
      </c>
      <c r="AC49" s="5">
        <v>0.76167700000000005</v>
      </c>
      <c r="AD49" s="5">
        <v>0.78801299999999996</v>
      </c>
    </row>
    <row r="50" spans="1:30" x14ac:dyDescent="0.25">
      <c r="A50" t="s">
        <v>102</v>
      </c>
      <c r="B50" s="5">
        <v>7.613379E-3</v>
      </c>
      <c r="C50" s="5">
        <v>-5.0488520000000004E-3</v>
      </c>
      <c r="D50" s="5">
        <v>-2.5252489999999999E-2</v>
      </c>
      <c r="E50" s="5">
        <v>-4.4844700000000001E-2</v>
      </c>
      <c r="F50" s="5">
        <v>-8.3997169999999996E-2</v>
      </c>
      <c r="G50" s="5">
        <v>-0.10538599999999999</v>
      </c>
      <c r="H50" s="5">
        <v>-0.105582</v>
      </c>
      <c r="I50" s="5">
        <v>-9.6346710000000002E-2</v>
      </c>
      <c r="J50" s="5">
        <v>-7.5675060000000002E-2</v>
      </c>
      <c r="K50" s="5">
        <v>-4.3113369999999998E-2</v>
      </c>
      <c r="L50" s="5">
        <v>-4.9623260000000004E-3</v>
      </c>
      <c r="M50" s="5">
        <v>4.7545560000000001E-2</v>
      </c>
      <c r="N50" s="5">
        <v>0.109373</v>
      </c>
      <c r="O50" s="5">
        <v>0.17949200000000001</v>
      </c>
      <c r="P50" s="5">
        <v>0.24621000000000001</v>
      </c>
      <c r="Q50" s="5">
        <v>0.32014100000000001</v>
      </c>
      <c r="R50" s="5">
        <v>0.38545800000000002</v>
      </c>
      <c r="S50" s="5">
        <v>0.44835599999999998</v>
      </c>
      <c r="T50" s="5">
        <v>0.50844100000000003</v>
      </c>
      <c r="U50" s="5">
        <v>0.55498099999999995</v>
      </c>
      <c r="V50" s="5">
        <v>0.592885</v>
      </c>
      <c r="W50" s="5">
        <v>0.62222</v>
      </c>
      <c r="X50" s="5">
        <v>0.645756</v>
      </c>
      <c r="Y50" s="5">
        <v>0.66163499999999997</v>
      </c>
      <c r="Z50" s="5">
        <v>0.672238</v>
      </c>
      <c r="AA50" s="5">
        <v>0.68176300000000001</v>
      </c>
      <c r="AB50" s="5">
        <v>0.69928299999999999</v>
      </c>
      <c r="AC50" s="5">
        <v>0.71923899999999996</v>
      </c>
      <c r="AD50" s="5">
        <v>0.74080999999999997</v>
      </c>
    </row>
    <row r="51" spans="1:30" x14ac:dyDescent="0.25">
      <c r="A51" t="s">
        <v>103</v>
      </c>
      <c r="B51" s="5">
        <v>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0</v>
      </c>
      <c r="Y51" s="5">
        <v>0</v>
      </c>
      <c r="Z51" s="5">
        <v>0</v>
      </c>
      <c r="AA51" s="5">
        <v>0</v>
      </c>
      <c r="AB51" s="5">
        <v>0</v>
      </c>
      <c r="AC51" s="5">
        <v>0</v>
      </c>
      <c r="AD51" s="5">
        <v>0</v>
      </c>
    </row>
    <row r="52" spans="1:30" x14ac:dyDescent="0.25">
      <c r="A52" t="s">
        <v>104</v>
      </c>
      <c r="B52" s="5">
        <v>-5.5</v>
      </c>
      <c r="C52" s="5">
        <v>-9.7524999999999995</v>
      </c>
      <c r="D52" s="5">
        <v>-12.911199999999999</v>
      </c>
      <c r="E52" s="5">
        <v>-15.5238</v>
      </c>
      <c r="F52" s="5">
        <v>-17.6357</v>
      </c>
      <c r="G52" s="5">
        <v>-19.283000000000001</v>
      </c>
      <c r="H52" s="5">
        <v>-20.4938</v>
      </c>
      <c r="I52" s="5">
        <v>-21.288799999999998</v>
      </c>
      <c r="J52" s="5">
        <v>-21.288799999999998</v>
      </c>
      <c r="K52" s="5">
        <v>-21.288799999999998</v>
      </c>
      <c r="L52" s="5">
        <v>-21.288799999999998</v>
      </c>
      <c r="M52" s="5">
        <v>-21.288799999999998</v>
      </c>
      <c r="N52" s="5">
        <v>-21.288799999999998</v>
      </c>
      <c r="O52" s="5">
        <v>-21.288799999999998</v>
      </c>
      <c r="P52" s="5">
        <v>-21.288799999999998</v>
      </c>
      <c r="Q52" s="5">
        <v>-21.288799999999998</v>
      </c>
      <c r="R52" s="5">
        <v>-21.288799999999998</v>
      </c>
      <c r="S52" s="5">
        <v>-21.288799999999998</v>
      </c>
      <c r="T52" s="5">
        <v>-21.288799999999998</v>
      </c>
      <c r="U52" s="5">
        <v>-21.288799999999998</v>
      </c>
      <c r="V52" s="5">
        <v>-21.288799999999998</v>
      </c>
      <c r="W52" s="5">
        <v>-21.288799999999998</v>
      </c>
      <c r="X52" s="5">
        <v>-21.288799999999998</v>
      </c>
      <c r="Y52" s="5">
        <v>-21.288799999999998</v>
      </c>
      <c r="Z52" s="5">
        <v>-21.288799999999998</v>
      </c>
      <c r="AA52" s="5">
        <v>-21.288799999999998</v>
      </c>
      <c r="AB52" s="5">
        <v>-21.288799999999998</v>
      </c>
      <c r="AC52" s="5">
        <v>-21.288799999999998</v>
      </c>
      <c r="AD52" s="5">
        <v>-21.288799999999998</v>
      </c>
    </row>
    <row r="53" spans="1:30" x14ac:dyDescent="0.25">
      <c r="A53" t="s">
        <v>105</v>
      </c>
      <c r="B53" s="5">
        <v>2.157</v>
      </c>
      <c r="C53" s="5">
        <v>3.7564000000000002</v>
      </c>
      <c r="D53" s="5">
        <v>4.6082200000000002</v>
      </c>
      <c r="E53" s="5">
        <v>5.1083400000000001</v>
      </c>
      <c r="F53" s="5">
        <v>5.6337400000000004</v>
      </c>
      <c r="G53" s="5">
        <v>5.6764799999999997</v>
      </c>
      <c r="H53" s="5">
        <v>5.5064299999999999</v>
      </c>
      <c r="I53" s="5">
        <v>5.2301700000000002</v>
      </c>
      <c r="J53" s="5">
        <v>4.8019299999999996</v>
      </c>
      <c r="K53" s="5">
        <v>4.8461400000000001</v>
      </c>
      <c r="L53" s="5">
        <v>4.4969999999999999</v>
      </c>
      <c r="M53" s="5">
        <v>4.1780600000000003</v>
      </c>
      <c r="N53" s="5">
        <v>3.9304199999999998</v>
      </c>
      <c r="O53" s="5">
        <v>3.70099</v>
      </c>
      <c r="P53" s="5">
        <v>3.5064799999999998</v>
      </c>
      <c r="Q53" s="5">
        <v>3.3192200000000001</v>
      </c>
      <c r="R53" s="5">
        <v>3.1443300000000001</v>
      </c>
      <c r="S53" s="5">
        <v>2.97417</v>
      </c>
      <c r="T53" s="5">
        <v>2.81629</v>
      </c>
      <c r="U53" s="5">
        <v>2.6602600000000001</v>
      </c>
      <c r="V53" s="5">
        <v>2.5082599999999999</v>
      </c>
      <c r="W53" s="5">
        <v>2.3586399999999998</v>
      </c>
      <c r="X53" s="5">
        <v>2.2112799999999999</v>
      </c>
      <c r="Y53" s="5">
        <v>2.0663499999999999</v>
      </c>
      <c r="Z53" s="5">
        <v>1.9211100000000001</v>
      </c>
      <c r="AA53" s="5">
        <v>1.7717000000000001</v>
      </c>
      <c r="AB53" s="5">
        <v>1.60992</v>
      </c>
      <c r="AC53" s="5">
        <v>1.4416199999999999</v>
      </c>
      <c r="AD53" s="5">
        <v>1.26607</v>
      </c>
    </row>
    <row r="54" spans="1:30" x14ac:dyDescent="0.25">
      <c r="A54" t="s">
        <v>106</v>
      </c>
      <c r="B54" s="5">
        <v>0</v>
      </c>
      <c r="C54" s="5">
        <v>0</v>
      </c>
      <c r="D54" s="5">
        <v>0</v>
      </c>
      <c r="E54" s="5">
        <v>0</v>
      </c>
      <c r="F54" s="5">
        <v>0</v>
      </c>
      <c r="G54" s="5">
        <v>0</v>
      </c>
      <c r="H54" s="5">
        <v>0</v>
      </c>
      <c r="I54" s="5">
        <v>0</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0</v>
      </c>
      <c r="AB54" s="5">
        <v>0</v>
      </c>
      <c r="AC54" s="5">
        <v>0</v>
      </c>
      <c r="AD54" s="5">
        <v>0</v>
      </c>
    </row>
    <row r="55" spans="1:30" x14ac:dyDescent="0.25">
      <c r="A55" t="s">
        <v>107</v>
      </c>
      <c r="B55" s="5">
        <v>5.4922599999999999</v>
      </c>
      <c r="C55" s="5">
        <v>7.1763500000000002</v>
      </c>
      <c r="D55" s="5">
        <v>8.0796399999999995</v>
      </c>
      <c r="E55" s="5">
        <v>8.6223700000000001</v>
      </c>
      <c r="F55" s="5">
        <v>9.1867800000000006</v>
      </c>
      <c r="G55" s="5">
        <v>9.2711000000000006</v>
      </c>
      <c r="H55" s="5">
        <v>9.1416000000000004</v>
      </c>
      <c r="I55" s="5">
        <v>8.9010300000000004</v>
      </c>
      <c r="J55" s="5">
        <v>8.5044699999999995</v>
      </c>
      <c r="K55" s="5">
        <v>8.5900300000000005</v>
      </c>
      <c r="L55" s="5">
        <v>8.2755899999999993</v>
      </c>
      <c r="M55" s="5">
        <v>7.9914800000000001</v>
      </c>
      <c r="N55" s="5">
        <v>7.7736599999999996</v>
      </c>
      <c r="O55" s="5">
        <v>7.5749500000000003</v>
      </c>
      <c r="P55" s="5">
        <v>7.4121199999999998</v>
      </c>
      <c r="Q55" s="5">
        <v>7.2568000000000001</v>
      </c>
      <c r="R55" s="5">
        <v>7.1141199999999998</v>
      </c>
      <c r="S55" s="5">
        <v>6.9761300000000004</v>
      </c>
      <c r="T55" s="5">
        <v>6.8505599999999998</v>
      </c>
      <c r="U55" s="5">
        <v>6.72661</v>
      </c>
      <c r="V55" s="5">
        <v>6.6065800000000001</v>
      </c>
      <c r="W55" s="5">
        <v>6.4887199999999998</v>
      </c>
      <c r="X55" s="5">
        <v>6.3728999999999996</v>
      </c>
      <c r="Y55" s="5">
        <v>6.25929</v>
      </c>
      <c r="Z55" s="5">
        <v>6.1450100000000001</v>
      </c>
      <c r="AA55" s="5">
        <v>6.0260699999999998</v>
      </c>
      <c r="AB55" s="5">
        <v>5.8939300000000001</v>
      </c>
      <c r="AC55" s="5">
        <v>5.7546799999999996</v>
      </c>
      <c r="AD55" s="5">
        <v>5.6075299999999997</v>
      </c>
    </row>
    <row r="56" spans="1:30" x14ac:dyDescent="0.25">
      <c r="A56" t="s">
        <v>108</v>
      </c>
      <c r="B56" s="5">
        <v>0.33928999999999998</v>
      </c>
      <c r="C56" s="5">
        <v>0.52648399999999995</v>
      </c>
      <c r="D56" s="5">
        <v>0.68042000000000002</v>
      </c>
      <c r="E56" s="5">
        <v>0.81817600000000001</v>
      </c>
      <c r="F56" s="5">
        <v>1.0663199999999999</v>
      </c>
      <c r="G56" s="5">
        <v>1.15523</v>
      </c>
      <c r="H56" s="5">
        <v>1.16899</v>
      </c>
      <c r="I56" s="5">
        <v>1.1559699999999999</v>
      </c>
      <c r="J56" s="5">
        <v>1.09789</v>
      </c>
      <c r="K56" s="5">
        <v>1.2785899999999999</v>
      </c>
      <c r="L56" s="5">
        <v>1.2277899999999999</v>
      </c>
      <c r="M56" s="5">
        <v>1.177</v>
      </c>
      <c r="N56" s="5">
        <v>1.16696</v>
      </c>
      <c r="O56" s="5">
        <v>1.1551499999999999</v>
      </c>
      <c r="P56" s="5">
        <v>1.1535</v>
      </c>
      <c r="Q56" s="5">
        <v>1.1466000000000001</v>
      </c>
      <c r="R56" s="5">
        <v>1.1388100000000001</v>
      </c>
      <c r="S56" s="5">
        <v>1.1262300000000001</v>
      </c>
      <c r="T56" s="5">
        <v>1.1146</v>
      </c>
      <c r="U56" s="5">
        <v>1.0978600000000001</v>
      </c>
      <c r="V56" s="5">
        <v>1.07803</v>
      </c>
      <c r="W56" s="5">
        <v>1.0545</v>
      </c>
      <c r="X56" s="5">
        <v>1.0276000000000001</v>
      </c>
      <c r="Y56" s="5">
        <v>0.99785000000000001</v>
      </c>
      <c r="Z56" s="5">
        <v>0.96363600000000005</v>
      </c>
      <c r="AA56" s="5">
        <v>0.92241200000000001</v>
      </c>
      <c r="AB56" s="5">
        <v>0.86827900000000002</v>
      </c>
      <c r="AC56" s="5">
        <v>0.80554800000000004</v>
      </c>
      <c r="AD56" s="5">
        <v>0.73371900000000001</v>
      </c>
    </row>
    <row r="57" spans="1:30" x14ac:dyDescent="0.25">
      <c r="A57" t="s">
        <v>109</v>
      </c>
      <c r="B57" s="5">
        <v>0.19627900000000001</v>
      </c>
      <c r="C57" s="5">
        <v>0.31556099999999998</v>
      </c>
      <c r="D57" s="5">
        <v>0.39802799999999999</v>
      </c>
      <c r="E57" s="5">
        <v>0.46383999999999997</v>
      </c>
      <c r="F57" s="5">
        <v>0.46583999999999998</v>
      </c>
      <c r="G57" s="5">
        <v>0.49288199999999999</v>
      </c>
      <c r="H57" s="5">
        <v>0.50278400000000001</v>
      </c>
      <c r="I57" s="5">
        <v>0.50015500000000002</v>
      </c>
      <c r="J57" s="5">
        <v>0.47192899999999999</v>
      </c>
      <c r="K57" s="5">
        <v>0.42363600000000001</v>
      </c>
      <c r="L57" s="5">
        <v>0.40304000000000001</v>
      </c>
      <c r="M57" s="5">
        <v>0.383494</v>
      </c>
      <c r="N57" s="5">
        <v>0.37704700000000002</v>
      </c>
      <c r="O57" s="5">
        <v>0.372112</v>
      </c>
      <c r="P57" s="5">
        <v>0.36913400000000002</v>
      </c>
      <c r="Q57" s="5">
        <v>0.36462</v>
      </c>
      <c r="R57" s="5">
        <v>0.36044100000000001</v>
      </c>
      <c r="S57" s="5">
        <v>0.35507</v>
      </c>
      <c r="T57" s="5">
        <v>0.34825299999999998</v>
      </c>
      <c r="U57" s="5">
        <v>0.34149400000000002</v>
      </c>
      <c r="V57" s="5">
        <v>0.33354400000000001</v>
      </c>
      <c r="W57" s="5">
        <v>0.32450099999999998</v>
      </c>
      <c r="X57" s="5">
        <v>0.31384499999999999</v>
      </c>
      <c r="Y57" s="5">
        <v>0.30221399999999998</v>
      </c>
      <c r="Z57" s="5">
        <v>0.28883300000000001</v>
      </c>
      <c r="AA57" s="5">
        <v>0.27254</v>
      </c>
      <c r="AB57" s="5">
        <v>0.25052400000000002</v>
      </c>
      <c r="AC57" s="5">
        <v>0.224244</v>
      </c>
      <c r="AD57" s="5">
        <v>0.193468</v>
      </c>
    </row>
    <row r="58" spans="1:30" x14ac:dyDescent="0.25">
      <c r="A58" t="s">
        <v>110</v>
      </c>
      <c r="B58" s="5">
        <v>3.4807680000000001E-2</v>
      </c>
      <c r="C58" s="5">
        <v>6.7800310000000003E-2</v>
      </c>
      <c r="D58" s="5">
        <v>9.3221680000000001E-2</v>
      </c>
      <c r="E58" s="5">
        <v>0.111557</v>
      </c>
      <c r="F58" s="5">
        <v>7.7730779999999999E-2</v>
      </c>
      <c r="G58" s="5">
        <v>7.4675630000000007E-2</v>
      </c>
      <c r="H58" s="5">
        <v>6.3842350000000006E-2</v>
      </c>
      <c r="I58" s="5">
        <v>5.4451600000000003E-2</v>
      </c>
      <c r="J58" s="5">
        <v>3.5283170000000003E-2</v>
      </c>
      <c r="K58" s="5">
        <v>-4.3416250000000003E-2</v>
      </c>
      <c r="L58" s="5">
        <v>-7.0703840000000004E-2</v>
      </c>
      <c r="M58" s="5">
        <v>-9.5920459999999999E-2</v>
      </c>
      <c r="N58" s="5">
        <v>-0.114338</v>
      </c>
      <c r="O58" s="5">
        <v>-0.13270799999999999</v>
      </c>
      <c r="P58" s="5">
        <v>-0.14438699999999999</v>
      </c>
      <c r="Q58" s="5">
        <v>-0.16128899999999999</v>
      </c>
      <c r="R58" s="5">
        <v>-0.173785</v>
      </c>
      <c r="S58" s="5">
        <v>-0.187361</v>
      </c>
      <c r="T58" s="5">
        <v>-0.20208799999999999</v>
      </c>
      <c r="U58" s="5">
        <v>-0.20772399999999999</v>
      </c>
      <c r="V58" s="5">
        <v>-0.21437200000000001</v>
      </c>
      <c r="W58" s="5">
        <v>-0.22031300000000001</v>
      </c>
      <c r="X58" s="5">
        <v>-0.22659899999999999</v>
      </c>
      <c r="Y58" s="5">
        <v>-0.23161899999999999</v>
      </c>
      <c r="Z58" s="5">
        <v>-0.23561699999999999</v>
      </c>
      <c r="AA58" s="5">
        <v>-0.24132600000000001</v>
      </c>
      <c r="AB58" s="5">
        <v>-0.25209599999999999</v>
      </c>
      <c r="AC58" s="5">
        <v>-0.26385799999999998</v>
      </c>
      <c r="AD58" s="5">
        <v>-0.276889</v>
      </c>
    </row>
    <row r="59" spans="1:30" x14ac:dyDescent="0.25">
      <c r="A59" t="s">
        <v>111</v>
      </c>
      <c r="B59" s="5">
        <v>1.689268E-2</v>
      </c>
      <c r="C59" s="5">
        <v>3.3232919999999999E-2</v>
      </c>
      <c r="D59" s="5">
        <v>4.5644619999999997E-2</v>
      </c>
      <c r="E59" s="5">
        <v>5.10836E-2</v>
      </c>
      <c r="F59" s="5">
        <v>7.5934269999999998E-3</v>
      </c>
      <c r="G59" s="5">
        <v>4.7610999999999999E-3</v>
      </c>
      <c r="H59" s="5">
        <v>-9.4239110000000001E-3</v>
      </c>
      <c r="I59" s="5">
        <v>-1.8119360000000001E-2</v>
      </c>
      <c r="J59" s="5">
        <v>-3.4690859999999997E-2</v>
      </c>
      <c r="K59" s="5">
        <v>-7.9512570000000005E-2</v>
      </c>
      <c r="L59" s="5">
        <v>-8.3747569999999993E-2</v>
      </c>
      <c r="M59" s="5">
        <v>-9.258363E-2</v>
      </c>
      <c r="N59" s="5">
        <v>-9.0934470000000003E-2</v>
      </c>
      <c r="O59" s="5">
        <v>-9.1847709999999999E-2</v>
      </c>
      <c r="P59" s="5">
        <v>-8.5315180000000004E-2</v>
      </c>
      <c r="Q59" s="5">
        <v>-8.9265700000000003E-2</v>
      </c>
      <c r="R59" s="5">
        <v>-8.1746620000000006E-2</v>
      </c>
      <c r="S59" s="5">
        <v>-7.7450160000000004E-2</v>
      </c>
      <c r="T59" s="5">
        <v>-7.4303110000000006E-2</v>
      </c>
      <c r="U59" s="5">
        <v>-6.1820689999999998E-2</v>
      </c>
      <c r="V59" s="5">
        <v>-5.0859550000000003E-2</v>
      </c>
      <c r="W59" s="5">
        <v>-3.9826430000000003E-2</v>
      </c>
      <c r="X59" s="5">
        <v>-3.103467E-2</v>
      </c>
      <c r="Y59" s="5">
        <v>-2.0931000000000002E-2</v>
      </c>
      <c r="Z59" s="5">
        <v>-1.2312E-2</v>
      </c>
      <c r="AA59" s="5">
        <v>-8.2624900000000008E-3</v>
      </c>
      <c r="AB59" s="5">
        <v>-1.4717559999999999E-2</v>
      </c>
      <c r="AC59" s="5">
        <v>-2.0296129999999999E-2</v>
      </c>
      <c r="AD59" s="5">
        <v>-2.5451399999999999E-2</v>
      </c>
    </row>
    <row r="60" spans="1:30" x14ac:dyDescent="0.25">
      <c r="A60" t="s">
        <v>112</v>
      </c>
      <c r="B60" s="5">
        <v>4.7035649999999998E-3</v>
      </c>
      <c r="C60" s="5">
        <v>1.135537E-2</v>
      </c>
      <c r="D60" s="5">
        <v>1.6931419999999999E-2</v>
      </c>
      <c r="E60" s="5">
        <v>1.9371030000000001E-2</v>
      </c>
      <c r="F60" s="5">
        <v>-1.7317240000000001E-2</v>
      </c>
      <c r="G60" s="5">
        <v>-3.2686739999999999E-2</v>
      </c>
      <c r="H60" s="5">
        <v>-4.4979369999999998E-2</v>
      </c>
      <c r="I60" s="5">
        <v>-5.3340720000000001E-2</v>
      </c>
      <c r="J60" s="5">
        <v>-6.3133369999999994E-2</v>
      </c>
      <c r="K60" s="5">
        <v>-0.111861</v>
      </c>
      <c r="L60" s="5">
        <v>-0.13616300000000001</v>
      </c>
      <c r="M60" s="5">
        <v>-0.15071399999999999</v>
      </c>
      <c r="N60" s="5">
        <v>-0.158189</v>
      </c>
      <c r="O60" s="5">
        <v>-0.162385</v>
      </c>
      <c r="P60" s="5">
        <v>-0.161805</v>
      </c>
      <c r="Q60" s="5">
        <v>-0.16089999999999999</v>
      </c>
      <c r="R60" s="5">
        <v>-0.160271</v>
      </c>
      <c r="S60" s="5">
        <v>-0.15973999999999999</v>
      </c>
      <c r="T60" s="5">
        <v>-0.16015299999999999</v>
      </c>
      <c r="U60" s="5">
        <v>-0.157163</v>
      </c>
      <c r="V60" s="5">
        <v>-0.154781</v>
      </c>
      <c r="W60" s="5">
        <v>-0.153167</v>
      </c>
      <c r="X60" s="5">
        <v>-0.15229100000000001</v>
      </c>
      <c r="Y60" s="5">
        <v>-0.15221199999999999</v>
      </c>
      <c r="Z60" s="5">
        <v>-0.151503</v>
      </c>
      <c r="AA60" s="5">
        <v>-0.15104000000000001</v>
      </c>
      <c r="AB60" s="5">
        <v>-0.15033099999999999</v>
      </c>
      <c r="AC60" s="5">
        <v>-0.14996599999999999</v>
      </c>
      <c r="AD60" s="5">
        <v>-0.14968100000000001</v>
      </c>
    </row>
    <row r="61" spans="1:30" x14ac:dyDescent="0.25">
      <c r="A61" t="s">
        <v>113</v>
      </c>
      <c r="B61" s="5">
        <v>2.6008260000000001E-3</v>
      </c>
      <c r="C61" s="5">
        <v>1.066284E-2</v>
      </c>
      <c r="D61" s="5">
        <v>1.8683109999999999E-2</v>
      </c>
      <c r="E61" s="5">
        <v>2.428781E-2</v>
      </c>
      <c r="F61" s="5">
        <v>-1.803635E-2</v>
      </c>
      <c r="G61" s="5">
        <v>-2.9519320000000002E-2</v>
      </c>
      <c r="H61" s="5">
        <v>-3.9453149999999999E-2</v>
      </c>
      <c r="I61" s="5">
        <v>-4.640938E-2</v>
      </c>
      <c r="J61" s="5">
        <v>-5.4767379999999997E-2</v>
      </c>
      <c r="K61" s="5">
        <v>-0.120127</v>
      </c>
      <c r="L61" s="5">
        <v>-0.13431000000000001</v>
      </c>
      <c r="M61" s="5">
        <v>-0.144429</v>
      </c>
      <c r="N61" s="5">
        <v>-0.151755</v>
      </c>
      <c r="O61" s="5">
        <v>-0.15919</v>
      </c>
      <c r="P61" s="5">
        <v>-0.164572</v>
      </c>
      <c r="Q61" s="5">
        <v>-0.17427899999999999</v>
      </c>
      <c r="R61" s="5">
        <v>-0.179035</v>
      </c>
      <c r="S61" s="5">
        <v>-0.183722</v>
      </c>
      <c r="T61" s="5">
        <v>-0.18906899999999999</v>
      </c>
      <c r="U61" s="5">
        <v>-0.18870500000000001</v>
      </c>
      <c r="V61" s="5">
        <v>-0.18712200000000001</v>
      </c>
      <c r="W61" s="5">
        <v>-0.18352299999999999</v>
      </c>
      <c r="X61" s="5">
        <v>-0.17927499999999999</v>
      </c>
      <c r="Y61" s="5">
        <v>-0.172704</v>
      </c>
      <c r="Z61" s="5">
        <v>-0.16520599999999999</v>
      </c>
      <c r="AA61" s="5">
        <v>-0.15854399999999999</v>
      </c>
      <c r="AB61" s="5">
        <v>-0.156614</v>
      </c>
      <c r="AC61" s="5">
        <v>-0.15511800000000001</v>
      </c>
      <c r="AD61" s="5">
        <v>-0.15373000000000001</v>
      </c>
    </row>
    <row r="62" spans="1:30" x14ac:dyDescent="0.25">
      <c r="A62" t="s">
        <v>114</v>
      </c>
      <c r="B62" s="5">
        <v>3.3315860000000001E-3</v>
      </c>
      <c r="C62" s="5">
        <v>-1.437388E-2</v>
      </c>
      <c r="D62" s="5">
        <v>-3.5994489999999997E-2</v>
      </c>
      <c r="E62" s="5">
        <v>-5.5254280000000003E-2</v>
      </c>
      <c r="F62" s="5">
        <v>-7.8812229999999997E-2</v>
      </c>
      <c r="G62" s="5">
        <v>-9.5541539999999994E-2</v>
      </c>
      <c r="H62" s="5">
        <v>-9.710125E-2</v>
      </c>
      <c r="I62" s="5">
        <v>-9.4069429999999996E-2</v>
      </c>
      <c r="J62" s="5">
        <v>-7.9810629999999994E-2</v>
      </c>
      <c r="K62" s="5">
        <v>-5.0190609999999997E-2</v>
      </c>
      <c r="L62" s="5">
        <v>-2.697192E-2</v>
      </c>
      <c r="M62" s="5">
        <v>1.019137E-2</v>
      </c>
      <c r="N62" s="5">
        <v>5.3450159999999997E-2</v>
      </c>
      <c r="O62" s="5">
        <v>0.105202</v>
      </c>
      <c r="P62" s="5">
        <v>0.15434100000000001</v>
      </c>
      <c r="Q62" s="5">
        <v>0.21496999999999999</v>
      </c>
      <c r="R62" s="5">
        <v>0.26661200000000002</v>
      </c>
      <c r="S62" s="5">
        <v>0.318519</v>
      </c>
      <c r="T62" s="5">
        <v>0.36920500000000001</v>
      </c>
      <c r="U62" s="5">
        <v>0.406775</v>
      </c>
      <c r="V62" s="5">
        <v>0.43759500000000001</v>
      </c>
      <c r="W62" s="5">
        <v>0.45991199999999999</v>
      </c>
      <c r="X62" s="5">
        <v>0.47630600000000001</v>
      </c>
      <c r="Y62" s="5">
        <v>0.48344199999999998</v>
      </c>
      <c r="Z62" s="5">
        <v>0.48455599999999999</v>
      </c>
      <c r="AA62" s="5">
        <v>0.48386600000000002</v>
      </c>
      <c r="AB62" s="5">
        <v>0.491618</v>
      </c>
      <c r="AC62" s="5">
        <v>0.49974800000000003</v>
      </c>
      <c r="AD62" s="5">
        <v>0.50817599999999996</v>
      </c>
    </row>
    <row r="63" spans="1:30" x14ac:dyDescent="0.25">
      <c r="A63" t="s">
        <v>115</v>
      </c>
      <c r="B63" s="5">
        <v>3.7862640000000001E-3</v>
      </c>
      <c r="C63" s="5">
        <v>-2.3799350000000001E-3</v>
      </c>
      <c r="D63" s="5">
        <v>-6.9557710000000003E-3</v>
      </c>
      <c r="E63" s="5">
        <v>-8.2241999999999992E-3</v>
      </c>
      <c r="F63" s="5">
        <v>-2.120205E-2</v>
      </c>
      <c r="G63" s="5">
        <v>-3.1992300000000001E-2</v>
      </c>
      <c r="H63" s="5">
        <v>-3.563239E-2</v>
      </c>
      <c r="I63" s="5">
        <v>-3.7233280000000001E-2</v>
      </c>
      <c r="J63" s="5">
        <v>-3.4078200000000003E-2</v>
      </c>
      <c r="K63" s="5">
        <v>-4.4388370000000003E-2</v>
      </c>
      <c r="L63" s="5">
        <v>-5.3313350000000002E-2</v>
      </c>
      <c r="M63" s="5">
        <v>-5.1005780000000001E-2</v>
      </c>
      <c r="N63" s="5">
        <v>-4.4658610000000001E-2</v>
      </c>
      <c r="O63" s="5">
        <v>-3.4045220000000001E-2</v>
      </c>
      <c r="P63" s="5">
        <v>-2.4338430000000001E-2</v>
      </c>
      <c r="Q63" s="5">
        <v>-1.043908E-2</v>
      </c>
      <c r="R63" s="5">
        <v>-1.851454E-3</v>
      </c>
      <c r="S63" s="5">
        <v>6.709642E-3</v>
      </c>
      <c r="T63" s="5">
        <v>1.3970450000000001E-2</v>
      </c>
      <c r="U63" s="5">
        <v>1.657751E-2</v>
      </c>
      <c r="V63" s="5">
        <v>1.7606960000000001E-2</v>
      </c>
      <c r="W63" s="5">
        <v>1.6508510000000001E-2</v>
      </c>
      <c r="X63" s="5">
        <v>1.440936E-2</v>
      </c>
      <c r="Y63" s="5">
        <v>9.9257459999999992E-3</v>
      </c>
      <c r="Z63" s="5">
        <v>4.8427330000000001E-3</v>
      </c>
      <c r="AA63" s="5">
        <v>2.2002100000000001E-4</v>
      </c>
      <c r="AB63" s="5">
        <v>-8.1068799999999995E-4</v>
      </c>
      <c r="AC63" s="5">
        <v>-2.9512169999999999E-3</v>
      </c>
      <c r="AD63" s="5">
        <v>-6.221463E-3</v>
      </c>
    </row>
    <row r="64" spans="1:30" x14ac:dyDescent="0.25">
      <c r="A64" t="s">
        <v>116</v>
      </c>
      <c r="B64" s="5">
        <v>-1.074203E-2</v>
      </c>
      <c r="C64" s="5">
        <v>1.772456E-2</v>
      </c>
      <c r="D64" s="5">
        <v>3.9903210000000001E-2</v>
      </c>
      <c r="E64" s="5">
        <v>4.8016080000000003E-2</v>
      </c>
      <c r="F64" s="5">
        <v>3.5509600000000002E-2</v>
      </c>
      <c r="G64" s="5">
        <v>6.7205730000000005E-2</v>
      </c>
      <c r="H64" s="5">
        <v>5.7871270000000002E-2</v>
      </c>
      <c r="I64" s="5">
        <v>5.012581E-2</v>
      </c>
      <c r="J64" s="5">
        <v>3.1518780000000003E-2</v>
      </c>
      <c r="K64" s="5">
        <v>-3.6559489999999999E-3</v>
      </c>
      <c r="L64" s="5">
        <v>6.9205849999999999E-2</v>
      </c>
      <c r="M64" s="5">
        <v>7.8907459999999999E-2</v>
      </c>
      <c r="N64" s="5">
        <v>7.7899659999999996E-2</v>
      </c>
      <c r="O64" s="5">
        <v>5.0653259999999999E-2</v>
      </c>
      <c r="P64" s="5">
        <v>2.0788810000000001E-2</v>
      </c>
      <c r="Q64" s="5">
        <v>-5.410951E-2</v>
      </c>
      <c r="R64" s="5">
        <v>-7.3041949999999994E-2</v>
      </c>
      <c r="S64" s="5">
        <v>-9.9747100000000005E-2</v>
      </c>
      <c r="T64" s="5">
        <v>-0.123804</v>
      </c>
      <c r="U64" s="5">
        <v>-0.12323099999999999</v>
      </c>
      <c r="V64" s="5">
        <v>-0.113246</v>
      </c>
      <c r="W64" s="5">
        <v>-8.6326769999999997E-2</v>
      </c>
      <c r="X64" s="5">
        <v>-5.4780269999999999E-2</v>
      </c>
      <c r="Y64" s="5">
        <v>-7.5384029999999997E-4</v>
      </c>
      <c r="Z64" s="5">
        <v>5.0361969999999999E-2</v>
      </c>
      <c r="AA64" s="5">
        <v>9.1076299999999999E-2</v>
      </c>
      <c r="AB64" s="5">
        <v>8.3200250000000003E-2</v>
      </c>
      <c r="AC64" s="5">
        <v>8.1902299999999997E-2</v>
      </c>
      <c r="AD64" s="5">
        <v>8.3851549999999997E-2</v>
      </c>
    </row>
    <row r="65" spans="1:30" x14ac:dyDescent="0.25">
      <c r="A65" t="s">
        <v>117</v>
      </c>
      <c r="B65" s="5">
        <v>5.7508769999999997E-3</v>
      </c>
      <c r="C65" s="5">
        <v>2.3356780000000001E-4</v>
      </c>
      <c r="D65" s="5">
        <v>-1.212798E-3</v>
      </c>
      <c r="E65" s="5">
        <v>1.3871109999999999E-3</v>
      </c>
      <c r="F65" s="5">
        <v>-4.2135720000000002E-2</v>
      </c>
      <c r="G65" s="5">
        <v>-5.4158659999999997E-2</v>
      </c>
      <c r="H65" s="5">
        <v>-5.4685989999999997E-2</v>
      </c>
      <c r="I65" s="5">
        <v>-5.4842229999999999E-2</v>
      </c>
      <c r="J65" s="5">
        <v>-5.1628630000000002E-2</v>
      </c>
      <c r="K65" s="5">
        <v>-9.373136E-2</v>
      </c>
      <c r="L65" s="5">
        <v>-0.10360800000000001</v>
      </c>
      <c r="M65" s="5">
        <v>-0.100921</v>
      </c>
      <c r="N65" s="5">
        <v>-9.5622269999999995E-2</v>
      </c>
      <c r="O65" s="5">
        <v>-8.6478559999999996E-2</v>
      </c>
      <c r="P65" s="5">
        <v>-8.0550460000000004E-2</v>
      </c>
      <c r="Q65" s="5">
        <v>-6.9483240000000002E-2</v>
      </c>
      <c r="R65" s="5">
        <v>-6.5440319999999996E-2</v>
      </c>
      <c r="S65" s="5">
        <v>-6.035865E-2</v>
      </c>
      <c r="T65" s="5">
        <v>-5.6862070000000001E-2</v>
      </c>
      <c r="U65" s="5">
        <v>-5.8067059999999997E-2</v>
      </c>
      <c r="V65" s="5">
        <v>-5.977201E-2</v>
      </c>
      <c r="W65" s="5">
        <v>-6.3408060000000002E-2</v>
      </c>
      <c r="X65" s="5">
        <v>-6.7848439999999996E-2</v>
      </c>
      <c r="Y65" s="5">
        <v>-7.5054220000000005E-2</v>
      </c>
      <c r="Z65" s="5">
        <v>-8.2662929999999996E-2</v>
      </c>
      <c r="AA65" s="5">
        <v>-8.9537199999999997E-2</v>
      </c>
      <c r="AB65" s="5">
        <v>-9.2106800000000003E-2</v>
      </c>
      <c r="AC65" s="5">
        <v>-9.7109650000000006E-2</v>
      </c>
      <c r="AD65" s="5">
        <v>-0.103879</v>
      </c>
    </row>
    <row r="66" spans="1:30" x14ac:dyDescent="0.25">
      <c r="A66" t="s">
        <v>118</v>
      </c>
      <c r="B66" s="5">
        <v>-1.9560020000000001E-3</v>
      </c>
      <c r="C66" s="5">
        <v>2.1148730000000001E-2</v>
      </c>
      <c r="D66" s="5">
        <v>3.7954389999999998E-2</v>
      </c>
      <c r="E66" s="5">
        <v>4.436524E-2</v>
      </c>
      <c r="F66" s="5">
        <v>5.2921499999999998E-3</v>
      </c>
      <c r="G66" s="5">
        <v>5.9234889999999997E-3</v>
      </c>
      <c r="H66" s="5">
        <v>-1.087169E-2</v>
      </c>
      <c r="I66" s="5">
        <v>-2.2207660000000001E-2</v>
      </c>
      <c r="J66" s="5">
        <v>-4.1265129999999997E-2</v>
      </c>
      <c r="K66" s="5">
        <v>-0.111929</v>
      </c>
      <c r="L66" s="5">
        <v>-0.103895</v>
      </c>
      <c r="M66" s="5">
        <v>-0.11743099999999999</v>
      </c>
      <c r="N66" s="5">
        <v>-0.13131100000000001</v>
      </c>
      <c r="O66" s="5">
        <v>-0.15559000000000001</v>
      </c>
      <c r="P66" s="5">
        <v>-0.17593</v>
      </c>
      <c r="Q66" s="5">
        <v>-0.218276</v>
      </c>
      <c r="R66" s="5">
        <v>-0.23507700000000001</v>
      </c>
      <c r="S66" s="5">
        <v>-0.25568800000000003</v>
      </c>
      <c r="T66" s="5">
        <v>-0.27574599999999999</v>
      </c>
      <c r="U66" s="5">
        <v>-0.27969300000000002</v>
      </c>
      <c r="V66" s="5">
        <v>-0.28010600000000002</v>
      </c>
      <c r="W66" s="5">
        <v>-0.27316600000000002</v>
      </c>
      <c r="X66" s="5">
        <v>-0.26433400000000001</v>
      </c>
      <c r="Y66" s="5">
        <v>-0.24555299999999999</v>
      </c>
      <c r="Z66" s="5">
        <v>-0.22659699999999999</v>
      </c>
      <c r="AA66" s="5">
        <v>-0.212366</v>
      </c>
      <c r="AB66" s="5">
        <v>-0.219385</v>
      </c>
      <c r="AC66" s="5">
        <v>-0.223388</v>
      </c>
      <c r="AD66" s="5">
        <v>-0.22587299999999999</v>
      </c>
    </row>
    <row r="67" spans="1:30" x14ac:dyDescent="0.25">
      <c r="A67" t="s">
        <v>119</v>
      </c>
      <c r="B67" s="5">
        <v>2.877386E-3</v>
      </c>
      <c r="C67" s="5">
        <v>-6.0004760000000002E-4</v>
      </c>
      <c r="D67" s="5">
        <v>-4.9990019999999998E-3</v>
      </c>
      <c r="E67" s="5">
        <v>-9.8033010000000004E-3</v>
      </c>
      <c r="F67" s="5">
        <v>-0.122808</v>
      </c>
      <c r="G67" s="5">
        <v>-0.14701500000000001</v>
      </c>
      <c r="H67" s="5">
        <v>-0.15665299999999999</v>
      </c>
      <c r="I67" s="5">
        <v>-0.163965</v>
      </c>
      <c r="J67" s="5">
        <v>-0.169131</v>
      </c>
      <c r="K67" s="5">
        <v>-0.277196</v>
      </c>
      <c r="L67" s="5">
        <v>-0.28298400000000001</v>
      </c>
      <c r="M67" s="5">
        <v>-0.28322000000000003</v>
      </c>
      <c r="N67" s="5">
        <v>-0.28085599999999999</v>
      </c>
      <c r="O67" s="5">
        <v>-0.27515800000000001</v>
      </c>
      <c r="P67" s="5">
        <v>-0.27243099999999998</v>
      </c>
      <c r="Q67" s="5">
        <v>-0.26684799999999997</v>
      </c>
      <c r="R67" s="5">
        <v>-0.26167600000000002</v>
      </c>
      <c r="S67" s="5">
        <v>-0.25440299999999999</v>
      </c>
      <c r="T67" s="5">
        <v>-0.247864</v>
      </c>
      <c r="U67" s="5">
        <v>-0.239291</v>
      </c>
      <c r="V67" s="5">
        <v>-0.232298</v>
      </c>
      <c r="W67" s="5">
        <v>-0.22494</v>
      </c>
      <c r="X67" s="5">
        <v>-0.217247</v>
      </c>
      <c r="Y67" s="5">
        <v>-0.20962</v>
      </c>
      <c r="Z67" s="5">
        <v>-0.201825</v>
      </c>
      <c r="AA67" s="5">
        <v>-0.19272</v>
      </c>
      <c r="AB67" s="5">
        <v>-0.18037800000000001</v>
      </c>
      <c r="AC67" s="5">
        <v>-0.167353</v>
      </c>
      <c r="AD67" s="5">
        <v>-0.15334</v>
      </c>
    </row>
    <row r="68" spans="1:30" x14ac:dyDescent="0.25">
      <c r="A68" t="s">
        <v>120</v>
      </c>
      <c r="B68" s="5">
        <v>1.31718E-3</v>
      </c>
      <c r="C68" s="5">
        <v>-1.9531529999999998E-2</v>
      </c>
      <c r="D68" s="5">
        <v>-3.3250189999999999E-2</v>
      </c>
      <c r="E68" s="5">
        <v>-3.7969099999999999E-2</v>
      </c>
      <c r="F68" s="5">
        <v>-0.13488700000000001</v>
      </c>
      <c r="G68" s="5">
        <v>-0.156219</v>
      </c>
      <c r="H68" s="5">
        <v>-0.150399</v>
      </c>
      <c r="I68" s="5">
        <v>-0.14488100000000001</v>
      </c>
      <c r="J68" s="5">
        <v>-0.13159899999999999</v>
      </c>
      <c r="K68" s="5">
        <v>-0.20331099999999999</v>
      </c>
      <c r="L68" s="5">
        <v>-0.21281</v>
      </c>
      <c r="M68" s="5">
        <v>-0.19803299999999999</v>
      </c>
      <c r="N68" s="5">
        <v>-0.180785</v>
      </c>
      <c r="O68" s="5">
        <v>-0.15503400000000001</v>
      </c>
      <c r="P68" s="5">
        <v>-0.137381</v>
      </c>
      <c r="Q68" s="5">
        <v>-0.1047</v>
      </c>
      <c r="R68" s="5">
        <v>-9.1758590000000001E-2</v>
      </c>
      <c r="S68" s="5">
        <v>-7.6438829999999999E-2</v>
      </c>
      <c r="T68" s="5">
        <v>-6.4446939999999994E-2</v>
      </c>
      <c r="U68" s="5">
        <v>-6.4935729999999997E-2</v>
      </c>
      <c r="V68" s="5">
        <v>-6.8328769999999997E-2</v>
      </c>
      <c r="W68" s="5">
        <v>-7.7952190000000005E-2</v>
      </c>
      <c r="X68" s="5">
        <v>-9.0236979999999994E-2</v>
      </c>
      <c r="Y68" s="5">
        <v>-0.110856</v>
      </c>
      <c r="Z68" s="5">
        <v>-0.1326</v>
      </c>
      <c r="AA68" s="5">
        <v>-0.151918</v>
      </c>
      <c r="AB68" s="5">
        <v>-0.156887</v>
      </c>
      <c r="AC68" s="5">
        <v>-0.165516</v>
      </c>
      <c r="AD68" s="5">
        <v>-0.176454</v>
      </c>
    </row>
    <row r="69" spans="1:30" x14ac:dyDescent="0.25">
      <c r="A69" t="s">
        <v>121</v>
      </c>
      <c r="B69" s="5">
        <v>-6.8361960000000001E-3</v>
      </c>
      <c r="C69" s="5">
        <v>-3.5435699999999998E-3</v>
      </c>
      <c r="D69" s="5">
        <v>4.1275550000000001E-4</v>
      </c>
      <c r="E69" s="5">
        <v>2.2146610000000001E-3</v>
      </c>
      <c r="F69" s="5">
        <v>-4.1525380000000001E-2</v>
      </c>
      <c r="G69" s="5">
        <v>-5.0883980000000002E-2</v>
      </c>
      <c r="H69" s="5">
        <v>-6.0157849999999999E-2</v>
      </c>
      <c r="I69" s="5">
        <v>-6.62552E-2</v>
      </c>
      <c r="J69" s="5">
        <v>-7.340025E-2</v>
      </c>
      <c r="K69" s="5">
        <v>-0.13229299999999999</v>
      </c>
      <c r="L69" s="5">
        <v>-0.14186099999999999</v>
      </c>
      <c r="M69" s="5">
        <v>-0.15007400000000001</v>
      </c>
      <c r="N69" s="5">
        <v>-0.156475</v>
      </c>
      <c r="O69" s="5">
        <v>-0.16324</v>
      </c>
      <c r="P69" s="5">
        <v>-0.16805899999999999</v>
      </c>
      <c r="Q69" s="5">
        <v>-0.176596</v>
      </c>
      <c r="R69" s="5">
        <v>-0.18137600000000001</v>
      </c>
      <c r="S69" s="5">
        <v>-0.18652099999999999</v>
      </c>
      <c r="T69" s="5">
        <v>-0.192325</v>
      </c>
      <c r="U69" s="5">
        <v>-0.19336800000000001</v>
      </c>
      <c r="V69" s="5">
        <v>-0.19417499999999999</v>
      </c>
      <c r="W69" s="5">
        <v>-0.19398799999999999</v>
      </c>
      <c r="X69" s="5">
        <v>-0.19376199999999999</v>
      </c>
      <c r="Y69" s="5">
        <v>-0.192354</v>
      </c>
      <c r="Z69" s="5">
        <v>-0.19036500000000001</v>
      </c>
      <c r="AA69" s="5">
        <v>-0.189193</v>
      </c>
      <c r="AB69" s="5">
        <v>-0.19093599999999999</v>
      </c>
      <c r="AC69" s="5">
        <v>-0.19273899999999999</v>
      </c>
      <c r="AD69" s="5">
        <v>-0.19457099999999999</v>
      </c>
    </row>
    <row r="70" spans="1:30" x14ac:dyDescent="0.25">
      <c r="A70" t="s">
        <v>122</v>
      </c>
      <c r="B70" s="5">
        <v>1.4518949999999999E-3</v>
      </c>
      <c r="C70" s="5">
        <v>1.059274E-3</v>
      </c>
      <c r="D70" s="5">
        <v>1.098484E-3</v>
      </c>
      <c r="E70" s="5">
        <v>1.9724550000000001E-3</v>
      </c>
      <c r="F70" s="5">
        <v>-4.3536E-3</v>
      </c>
      <c r="G70" s="5">
        <v>-9.2948319999999994E-3</v>
      </c>
      <c r="H70" s="5">
        <v>-1.1790139999999999E-2</v>
      </c>
      <c r="I70" s="5">
        <v>-1.293977E-2</v>
      </c>
      <c r="J70" s="5">
        <v>-1.422703E-2</v>
      </c>
      <c r="K70" s="5">
        <v>-1.8915129999999999E-2</v>
      </c>
      <c r="L70" s="5">
        <v>-2.9207259999999999E-2</v>
      </c>
      <c r="M70" s="5">
        <v>-3.3798410000000001E-2</v>
      </c>
      <c r="N70" s="5">
        <v>-3.4280320000000003E-2</v>
      </c>
      <c r="O70" s="5">
        <v>-3.2126420000000003E-2</v>
      </c>
      <c r="P70" s="5">
        <v>-2.769978E-2</v>
      </c>
      <c r="Q70" s="5">
        <v>-2.094004E-2</v>
      </c>
      <c r="R70" s="5">
        <v>-1.7170609999999999E-2</v>
      </c>
      <c r="S70" s="5">
        <v>-1.341009E-2</v>
      </c>
      <c r="T70" s="5">
        <v>-1.0121430000000001E-2</v>
      </c>
      <c r="U70" s="5">
        <v>-7.4032509999999996E-3</v>
      </c>
      <c r="V70" s="5">
        <v>-6.2113960000000001E-3</v>
      </c>
      <c r="W70" s="5">
        <v>-6.5562149999999998E-3</v>
      </c>
      <c r="X70" s="5">
        <v>-7.7386099999999999E-3</v>
      </c>
      <c r="Y70" s="5">
        <v>-1.061633E-2</v>
      </c>
      <c r="Z70" s="5">
        <v>-1.3356369999999999E-2</v>
      </c>
      <c r="AA70" s="5">
        <v>-1.602779E-2</v>
      </c>
      <c r="AB70" s="5">
        <v>-1.6501080000000001E-2</v>
      </c>
      <c r="AC70" s="5">
        <v>-1.7378689999999999E-2</v>
      </c>
      <c r="AD70" s="5">
        <v>-1.8640980000000001E-2</v>
      </c>
    </row>
    <row r="71" spans="1:30" x14ac:dyDescent="0.25">
      <c r="A71" t="s">
        <v>123</v>
      </c>
      <c r="B71" s="5">
        <v>2.450177E-3</v>
      </c>
      <c r="C71" s="5">
        <v>5.715861E-3</v>
      </c>
      <c r="D71" s="5">
        <v>1.0367019999999999E-2</v>
      </c>
      <c r="E71" s="5">
        <v>1.4793809999999999E-2</v>
      </c>
      <c r="F71" s="5">
        <v>3.2866089999999998E-3</v>
      </c>
      <c r="G71" s="5">
        <v>-6.0803300000000001E-3</v>
      </c>
      <c r="H71" s="5">
        <v>-1.339477E-2</v>
      </c>
      <c r="I71" s="5">
        <v>-1.8666990000000001E-2</v>
      </c>
      <c r="J71" s="5">
        <v>-2.382136E-2</v>
      </c>
      <c r="K71" s="5">
        <v>-4.5540829999999997E-2</v>
      </c>
      <c r="L71" s="5">
        <v>-6.4038460000000005E-2</v>
      </c>
      <c r="M71" s="5">
        <v>-7.4190720000000002E-2</v>
      </c>
      <c r="N71" s="5">
        <v>-7.9611509999999996E-2</v>
      </c>
      <c r="O71" s="5">
        <v>-8.2862430000000001E-2</v>
      </c>
      <c r="P71" s="5">
        <v>-8.4051070000000005E-2</v>
      </c>
      <c r="Q71" s="5">
        <v>-8.4738880000000003E-2</v>
      </c>
      <c r="R71" s="5">
        <v>-8.5957459999999999E-2</v>
      </c>
      <c r="S71" s="5">
        <v>-8.6802829999999997E-2</v>
      </c>
      <c r="T71" s="5">
        <v>-8.8051560000000001E-2</v>
      </c>
      <c r="U71" s="5">
        <v>-8.8376170000000004E-2</v>
      </c>
      <c r="V71" s="5">
        <v>-8.8317190000000004E-2</v>
      </c>
      <c r="W71" s="5">
        <v>-8.8228650000000006E-2</v>
      </c>
      <c r="X71" s="5">
        <v>-8.8140090000000004E-2</v>
      </c>
      <c r="Y71" s="5">
        <v>-8.8218809999999995E-2</v>
      </c>
      <c r="Z71" s="5">
        <v>-8.7874289999999994E-2</v>
      </c>
      <c r="AA71" s="5">
        <v>-8.7618310000000005E-2</v>
      </c>
      <c r="AB71" s="5">
        <v>-8.7756130000000002E-2</v>
      </c>
      <c r="AC71" s="5">
        <v>-8.9056209999999997E-2</v>
      </c>
      <c r="AD71" s="5">
        <v>-9.1055940000000002E-2</v>
      </c>
    </row>
    <row r="72" spans="1:30" x14ac:dyDescent="0.25">
      <c r="A72" t="s">
        <v>124</v>
      </c>
      <c r="B72" s="5">
        <v>0</v>
      </c>
      <c r="C72" s="5">
        <v>5.2980989999999999E-4</v>
      </c>
      <c r="D72" s="5">
        <v>1.8248750000000001E-3</v>
      </c>
      <c r="E72" s="5">
        <v>3.95371E-3</v>
      </c>
      <c r="F72" s="5">
        <v>6.7401149999999996E-3</v>
      </c>
      <c r="G72" s="5">
        <v>6.4555979999999999E-3</v>
      </c>
      <c r="H72" s="5">
        <v>5.0615929999999996E-3</v>
      </c>
      <c r="I72" s="5">
        <v>3.1663479999999998E-3</v>
      </c>
      <c r="J72" s="5">
        <v>8.6784329999999997E-4</v>
      </c>
      <c r="K72" s="5">
        <v>-1.6575240000000001E-3</v>
      </c>
      <c r="L72" s="5">
        <v>-9.4029950000000008E-3</v>
      </c>
      <c r="M72" s="5">
        <v>-1.7170080000000001E-2</v>
      </c>
      <c r="N72" s="5">
        <v>-2.459486E-2</v>
      </c>
      <c r="O72" s="5">
        <v>-3.1804869999999999E-2</v>
      </c>
      <c r="P72" s="5">
        <v>-3.8750779999999999E-2</v>
      </c>
      <c r="Q72" s="5">
        <v>-4.5452430000000002E-2</v>
      </c>
      <c r="R72" s="5">
        <v>-5.2126279999999997E-2</v>
      </c>
      <c r="S72" s="5">
        <v>-5.8477189999999998E-2</v>
      </c>
      <c r="T72" s="5">
        <v>-6.4435859999999998E-2</v>
      </c>
      <c r="U72" s="5">
        <v>-7.0100670000000004E-2</v>
      </c>
      <c r="V72" s="5">
        <v>-7.5244820000000004E-2</v>
      </c>
      <c r="W72" s="5">
        <v>-7.9730090000000003E-2</v>
      </c>
      <c r="X72" s="5">
        <v>-8.3457459999999997E-2</v>
      </c>
      <c r="Y72" s="5">
        <v>-8.6426379999999997E-2</v>
      </c>
      <c r="Z72" s="5">
        <v>-8.8577349999999999E-2</v>
      </c>
      <c r="AA72" s="5">
        <v>-8.9978790000000003E-2</v>
      </c>
      <c r="AB72" s="5">
        <v>-9.077855E-2</v>
      </c>
      <c r="AC72" s="5">
        <v>-9.1381009999999999E-2</v>
      </c>
      <c r="AD72" s="5">
        <v>-9.1944079999999997E-2</v>
      </c>
    </row>
    <row r="73" spans="1:30" x14ac:dyDescent="0.25">
      <c r="A73" t="s">
        <v>125</v>
      </c>
      <c r="B73" s="5">
        <v>1.8785640000000001E-3</v>
      </c>
      <c r="C73" s="5">
        <v>5.1098819999999996E-3</v>
      </c>
      <c r="D73" s="5">
        <v>9.5684700000000008E-3</v>
      </c>
      <c r="E73" s="5">
        <v>1.4235329999999999E-2</v>
      </c>
      <c r="F73" s="5">
        <v>6.7811520000000004E-3</v>
      </c>
      <c r="G73" s="5">
        <v>-4.1657209999999998E-3</v>
      </c>
      <c r="H73" s="5">
        <v>-1.1845339999999999E-2</v>
      </c>
      <c r="I73" s="5">
        <v>-1.7258659999999999E-2</v>
      </c>
      <c r="J73" s="5">
        <v>-2.204391E-2</v>
      </c>
      <c r="K73" s="5">
        <v>-3.7596459999999998E-2</v>
      </c>
      <c r="L73" s="5">
        <v>-5.4756029999999997E-2</v>
      </c>
      <c r="M73" s="5">
        <v>-6.423769E-2</v>
      </c>
      <c r="N73" s="5">
        <v>-6.8993860000000004E-2</v>
      </c>
      <c r="O73" s="5">
        <v>-7.1436250000000007E-2</v>
      </c>
      <c r="P73" s="5">
        <v>-7.2486040000000002E-2</v>
      </c>
      <c r="Q73" s="5">
        <v>-7.3800909999999997E-2</v>
      </c>
      <c r="R73" s="5">
        <v>-7.4900209999999995E-2</v>
      </c>
      <c r="S73" s="5">
        <v>-7.5400880000000003E-2</v>
      </c>
      <c r="T73" s="5">
        <v>-7.5950699999999996E-2</v>
      </c>
      <c r="U73" s="5">
        <v>-7.5911370000000006E-2</v>
      </c>
      <c r="V73" s="5">
        <v>-7.5115619999999994E-2</v>
      </c>
      <c r="W73" s="5">
        <v>-7.3661329999999997E-2</v>
      </c>
      <c r="X73" s="5">
        <v>-7.1784269999999997E-2</v>
      </c>
      <c r="Y73" s="5">
        <v>-6.9474300000000003E-2</v>
      </c>
      <c r="Z73" s="5">
        <v>-6.6780370000000006E-2</v>
      </c>
      <c r="AA73" s="5">
        <v>-6.4331680000000002E-2</v>
      </c>
      <c r="AB73" s="5">
        <v>-6.3318479999999996E-2</v>
      </c>
      <c r="AC73" s="5">
        <v>-6.4016989999999996E-2</v>
      </c>
      <c r="AD73" s="5">
        <v>-6.5916050000000004E-2</v>
      </c>
    </row>
    <row r="74" spans="1:30" x14ac:dyDescent="0.25">
      <c r="A74" t="s">
        <v>126</v>
      </c>
      <c r="B74" s="5">
        <v>4.900003E-3</v>
      </c>
      <c r="C74" s="5">
        <v>1.2149689999999999E-2</v>
      </c>
      <c r="D74" s="5">
        <v>1.8016919999999999E-2</v>
      </c>
      <c r="E74" s="5">
        <v>2.1096799999999999E-2</v>
      </c>
      <c r="F74" s="5">
        <v>-1.9985419999999999E-3</v>
      </c>
      <c r="G74" s="5">
        <v>-4.1008529999999998E-3</v>
      </c>
      <c r="H74" s="5">
        <v>-7.83995E-3</v>
      </c>
      <c r="I74" s="5">
        <v>-9.4102590000000007E-3</v>
      </c>
      <c r="J74" s="5">
        <v>-1.6345229999999999E-2</v>
      </c>
      <c r="K74" s="5">
        <v>-2.6607660000000002E-2</v>
      </c>
      <c r="L74" s="5">
        <v>-4.3829720000000003E-2</v>
      </c>
      <c r="M74" s="5">
        <v>-5.3890140000000003E-2</v>
      </c>
      <c r="N74" s="5">
        <v>-5.2534549999999999E-2</v>
      </c>
      <c r="O74" s="5">
        <v>-4.7120380000000003E-2</v>
      </c>
      <c r="P74" s="5">
        <v>-3.50701E-2</v>
      </c>
      <c r="Q74" s="5">
        <v>-2.0203909999999999E-2</v>
      </c>
      <c r="R74" s="5">
        <v>-1.0407970000000001E-2</v>
      </c>
      <c r="S74" s="5">
        <v>-1.9179780000000001E-3</v>
      </c>
      <c r="T74" s="5">
        <v>5.5704470000000001E-3</v>
      </c>
      <c r="U74" s="5">
        <v>1.4005480000000001E-2</v>
      </c>
      <c r="V74" s="5">
        <v>1.8593209999999999E-2</v>
      </c>
      <c r="W74" s="5">
        <v>1.8987150000000001E-2</v>
      </c>
      <c r="X74" s="5">
        <v>1.685008E-2</v>
      </c>
      <c r="Y74" s="5">
        <v>1.0664440000000001E-2</v>
      </c>
      <c r="Z74" s="5">
        <v>4.5472899999999998E-3</v>
      </c>
      <c r="AA74" s="5">
        <v>-1.9152240000000001E-3</v>
      </c>
      <c r="AB74" s="5">
        <v>-4.1122240000000003E-3</v>
      </c>
      <c r="AC74" s="5">
        <v>-6.2701679999999996E-3</v>
      </c>
      <c r="AD74" s="5">
        <v>-8.4481439999999994E-3</v>
      </c>
    </row>
    <row r="75" spans="1:30" x14ac:dyDescent="0.25">
      <c r="A75" t="s">
        <v>127</v>
      </c>
      <c r="B75" s="5">
        <v>7.6657850000000003E-4</v>
      </c>
      <c r="C75" s="5">
        <v>8.451709E-4</v>
      </c>
      <c r="D75" s="5">
        <v>8.9440349999999995E-4</v>
      </c>
      <c r="E75" s="5">
        <v>1.5724019999999999E-4</v>
      </c>
      <c r="F75" s="5">
        <v>-3.1062079999999999E-2</v>
      </c>
      <c r="G75" s="5">
        <v>-3.7362289999999999E-2</v>
      </c>
      <c r="H75" s="5">
        <v>-4.056862E-2</v>
      </c>
      <c r="I75" s="5">
        <v>-4.1549160000000002E-2</v>
      </c>
      <c r="J75" s="5">
        <v>-4.4842409999999999E-2</v>
      </c>
      <c r="K75" s="5">
        <v>-6.0244689999999997E-2</v>
      </c>
      <c r="L75" s="5">
        <v>-7.5855259999999994E-2</v>
      </c>
      <c r="M75" s="5">
        <v>-8.1288520000000003E-2</v>
      </c>
      <c r="N75" s="5">
        <v>-7.7342460000000002E-2</v>
      </c>
      <c r="O75" s="5">
        <v>-6.9094749999999996E-2</v>
      </c>
      <c r="P75" s="5">
        <v>-5.699452E-2</v>
      </c>
      <c r="Q75" s="5">
        <v>-4.0675870000000003E-2</v>
      </c>
      <c r="R75" s="5">
        <v>-3.1496639999999999E-2</v>
      </c>
      <c r="S75" s="5">
        <v>-2.2845750000000001E-2</v>
      </c>
      <c r="T75" s="5">
        <v>-1.522518E-2</v>
      </c>
      <c r="U75" s="5">
        <v>-8.8223580000000006E-3</v>
      </c>
      <c r="V75" s="5">
        <v>-5.7628360000000003E-3</v>
      </c>
      <c r="W75" s="5">
        <v>-6.7172630000000002E-3</v>
      </c>
      <c r="X75" s="5">
        <v>-9.6794020000000001E-3</v>
      </c>
      <c r="Y75" s="5">
        <v>-1.6795210000000001E-2</v>
      </c>
      <c r="Z75" s="5">
        <v>-2.3616450000000001E-2</v>
      </c>
      <c r="AA75" s="5">
        <v>-3.001506E-2</v>
      </c>
      <c r="AB75" s="5">
        <v>-3.05074E-2</v>
      </c>
      <c r="AC75" s="5">
        <v>-3.1521569999999999E-2</v>
      </c>
      <c r="AD75" s="5">
        <v>-3.2841160000000001E-2</v>
      </c>
    </row>
    <row r="76" spans="1:30" x14ac:dyDescent="0.25">
      <c r="A76" t="s">
        <v>128</v>
      </c>
      <c r="B76" s="5">
        <v>5.2506990000000002E-3</v>
      </c>
      <c r="C76" s="5">
        <v>1.4427519999999999E-2</v>
      </c>
      <c r="D76" s="5">
        <v>2.486828E-2</v>
      </c>
      <c r="E76" s="5">
        <v>3.4296489999999999E-2</v>
      </c>
      <c r="F76" s="5">
        <v>2.4511310000000001E-2</v>
      </c>
      <c r="G76" s="5">
        <v>1.6896600000000001E-2</v>
      </c>
      <c r="H76" s="5">
        <v>7.4674959999999997E-3</v>
      </c>
      <c r="I76" s="5">
        <v>2.1457210000000001E-4</v>
      </c>
      <c r="J76" s="5">
        <v>-8.3743399999999992E-3</v>
      </c>
      <c r="K76" s="5">
        <v>-4.8994599999999999E-2</v>
      </c>
      <c r="L76" s="5">
        <v>-6.5362660000000003E-2</v>
      </c>
      <c r="M76" s="5">
        <v>-7.9280400000000001E-2</v>
      </c>
      <c r="N76" s="5">
        <v>-9.0862239999999997E-2</v>
      </c>
      <c r="O76" s="5">
        <v>-0.102661</v>
      </c>
      <c r="P76" s="5">
        <v>-0.111551</v>
      </c>
      <c r="Q76" s="5">
        <v>-0.12509899999999999</v>
      </c>
      <c r="R76" s="5">
        <v>-0.13320699999999999</v>
      </c>
      <c r="S76" s="5">
        <v>-0.14162</v>
      </c>
      <c r="T76" s="5">
        <v>-0.15051600000000001</v>
      </c>
      <c r="U76" s="5">
        <v>-0.154331</v>
      </c>
      <c r="V76" s="5">
        <v>-0.15687200000000001</v>
      </c>
      <c r="W76" s="5">
        <v>-0.15734300000000001</v>
      </c>
      <c r="X76" s="5">
        <v>-0.15729399999999999</v>
      </c>
      <c r="Y76" s="5">
        <v>-0.15490899999999999</v>
      </c>
      <c r="Z76" s="5">
        <v>-0.152169</v>
      </c>
      <c r="AA76" s="5">
        <v>-0.150952</v>
      </c>
      <c r="AB76" s="5">
        <v>-0.15593199999999999</v>
      </c>
      <c r="AC76" s="5">
        <v>-0.16219</v>
      </c>
      <c r="AD76" s="5">
        <v>-0.169794</v>
      </c>
    </row>
    <row r="77" spans="1:30" x14ac:dyDescent="0.25">
      <c r="A77" t="s">
        <v>129</v>
      </c>
      <c r="B77" s="5">
        <v>5.558131E-3</v>
      </c>
      <c r="C77" s="5">
        <v>4.658003E-3</v>
      </c>
      <c r="D77" s="5">
        <v>6.5661809999999999E-3</v>
      </c>
      <c r="E77" s="5">
        <v>1.0637860000000001E-2</v>
      </c>
      <c r="F77" s="5">
        <v>-3.253466E-3</v>
      </c>
      <c r="G77" s="5">
        <v>-9.7433420000000003E-3</v>
      </c>
      <c r="H77" s="5">
        <v>-1.160372E-2</v>
      </c>
      <c r="I77" s="5">
        <v>-1.285709E-2</v>
      </c>
      <c r="J77" s="5">
        <v>-1.261207E-2</v>
      </c>
      <c r="K77" s="5">
        <v>-3.4180460000000003E-2</v>
      </c>
      <c r="L77" s="5">
        <v>-4.24514E-2</v>
      </c>
      <c r="M77" s="5">
        <v>-4.3490319999999999E-2</v>
      </c>
      <c r="N77" s="5">
        <v>-4.2745270000000002E-2</v>
      </c>
      <c r="O77" s="5">
        <v>-4.0607909999999997E-2</v>
      </c>
      <c r="P77" s="5">
        <v>-3.955856E-2</v>
      </c>
      <c r="Q77" s="5">
        <v>-3.785177E-2</v>
      </c>
      <c r="R77" s="5">
        <v>-3.8214829999999998E-2</v>
      </c>
      <c r="S77" s="5">
        <v>-3.8371950000000002E-2</v>
      </c>
      <c r="T77" s="5">
        <v>-3.9461599999999999E-2</v>
      </c>
      <c r="U77" s="5">
        <v>-4.1641249999999998E-2</v>
      </c>
      <c r="V77" s="5">
        <v>-4.3624870000000003E-2</v>
      </c>
      <c r="W77" s="5">
        <v>-4.5775839999999998E-2</v>
      </c>
      <c r="X77" s="5">
        <v>-4.7976379999999999E-2</v>
      </c>
      <c r="Y77" s="5">
        <v>-5.0452320000000002E-2</v>
      </c>
      <c r="Z77" s="5">
        <v>-5.2869649999999997E-2</v>
      </c>
      <c r="AA77" s="5">
        <v>-5.5375960000000002E-2</v>
      </c>
      <c r="AB77" s="5">
        <v>-5.8226750000000001E-2</v>
      </c>
      <c r="AC77" s="5">
        <v>-6.2651120000000005E-2</v>
      </c>
      <c r="AD77" s="5">
        <v>-6.8354419999999999E-2</v>
      </c>
    </row>
    <row r="78" spans="1:30" x14ac:dyDescent="0.25">
      <c r="A78" t="s">
        <v>130</v>
      </c>
      <c r="B78" s="5">
        <v>5.3559690000000004E-3</v>
      </c>
      <c r="C78" s="5">
        <v>1.455745E-2</v>
      </c>
      <c r="D78" s="5">
        <v>2.516875E-2</v>
      </c>
      <c r="E78" s="5">
        <v>3.477794E-2</v>
      </c>
      <c r="F78" s="5">
        <v>2.4077680000000001E-2</v>
      </c>
      <c r="G78" s="5">
        <v>1.6153359999999999E-2</v>
      </c>
      <c r="H78" s="5">
        <v>6.5129289999999998E-3</v>
      </c>
      <c r="I78" s="5">
        <v>-1.0112509999999999E-3</v>
      </c>
      <c r="J78" s="5">
        <v>-9.7146430000000002E-3</v>
      </c>
      <c r="K78" s="5">
        <v>-5.2613430000000003E-2</v>
      </c>
      <c r="L78" s="5">
        <v>-6.9621779999999994E-2</v>
      </c>
      <c r="M78" s="5">
        <v>-8.3739919999999995E-2</v>
      </c>
      <c r="N78" s="5">
        <v>-9.5601069999999996E-2</v>
      </c>
      <c r="O78" s="5">
        <v>-0.10759100000000001</v>
      </c>
      <c r="P78" s="5">
        <v>-0.116732</v>
      </c>
      <c r="Q78" s="5">
        <v>-0.13040099999999999</v>
      </c>
      <c r="R78" s="5">
        <v>-0.13878099999999999</v>
      </c>
      <c r="S78" s="5">
        <v>-0.14738699999999999</v>
      </c>
      <c r="T78" s="5">
        <v>-0.156523</v>
      </c>
      <c r="U78" s="5">
        <v>-0.16062199999999999</v>
      </c>
      <c r="V78" s="5">
        <v>-0.16339699999999999</v>
      </c>
      <c r="W78" s="5">
        <v>-0.16411300000000001</v>
      </c>
      <c r="X78" s="5">
        <v>-0.16428000000000001</v>
      </c>
      <c r="Y78" s="5">
        <v>-0.16214100000000001</v>
      </c>
      <c r="Z78" s="5">
        <v>-0.15961900000000001</v>
      </c>
      <c r="AA78" s="5">
        <v>-0.158578</v>
      </c>
      <c r="AB78" s="5">
        <v>-0.16364500000000001</v>
      </c>
      <c r="AC78" s="5">
        <v>-0.170096</v>
      </c>
      <c r="AD78" s="5">
        <v>-0.177954</v>
      </c>
    </row>
    <row r="79" spans="1:30" x14ac:dyDescent="0.25">
      <c r="A79" t="s">
        <v>131</v>
      </c>
      <c r="B79" s="5">
        <v>4.6176280000000004E-3</v>
      </c>
      <c r="C79" s="5">
        <v>5.2815529999999996E-3</v>
      </c>
      <c r="D79" s="5">
        <v>8.3673080000000004E-3</v>
      </c>
      <c r="E79" s="5">
        <v>1.31243E-2</v>
      </c>
      <c r="F79" s="5">
        <v>-3.0669080000000001E-3</v>
      </c>
      <c r="G79" s="5">
        <v>-1.160803E-2</v>
      </c>
      <c r="H79" s="5">
        <v>-1.6026450000000001E-2</v>
      </c>
      <c r="I79" s="5">
        <v>-1.956567E-2</v>
      </c>
      <c r="J79" s="5">
        <v>-2.154147E-2</v>
      </c>
      <c r="K79" s="5">
        <v>-5.2537269999999997E-2</v>
      </c>
      <c r="L79" s="5">
        <v>-6.4844559999999996E-2</v>
      </c>
      <c r="M79" s="5">
        <v>-6.9629010000000005E-2</v>
      </c>
      <c r="N79" s="5">
        <v>-7.2701279999999993E-2</v>
      </c>
      <c r="O79" s="5">
        <v>-7.3895169999999996E-2</v>
      </c>
      <c r="P79" s="5">
        <v>-7.5275320000000007E-2</v>
      </c>
      <c r="Q79" s="5">
        <v>-7.5892029999999999E-2</v>
      </c>
      <c r="R79" s="5">
        <v>-7.7948530000000002E-2</v>
      </c>
      <c r="S79" s="5">
        <v>-7.9447110000000001E-2</v>
      </c>
      <c r="T79" s="5">
        <v>-8.1720109999999999E-2</v>
      </c>
      <c r="U79" s="5">
        <v>-8.4326769999999995E-2</v>
      </c>
      <c r="V79" s="5">
        <v>-8.6610439999999997E-2</v>
      </c>
      <c r="W79" s="5">
        <v>-8.8845579999999993E-2</v>
      </c>
      <c r="X79" s="5">
        <v>-9.0983110000000006E-2</v>
      </c>
      <c r="Y79" s="5">
        <v>-9.332704E-2</v>
      </c>
      <c r="Z79" s="5">
        <v>-9.5436030000000005E-2</v>
      </c>
      <c r="AA79" s="5">
        <v>-9.7535479999999994E-2</v>
      </c>
      <c r="AB79" s="5">
        <v>-9.9694279999999996E-2</v>
      </c>
      <c r="AC79" s="5">
        <v>-0.10358100000000001</v>
      </c>
      <c r="AD79" s="5">
        <v>-0.108852</v>
      </c>
    </row>
    <row r="80" spans="1:30" x14ac:dyDescent="0.25">
      <c r="A80" t="s">
        <v>132</v>
      </c>
      <c r="B80" s="5">
        <v>7.590467E-3</v>
      </c>
      <c r="C80" s="5">
        <v>1.4810540000000001E-2</v>
      </c>
      <c r="D80" s="5">
        <v>2.2350129999999999E-2</v>
      </c>
      <c r="E80" s="5">
        <v>2.853342E-2</v>
      </c>
      <c r="F80" s="5">
        <v>1.412241E-2</v>
      </c>
      <c r="G80" s="5">
        <v>6.8501719999999999E-3</v>
      </c>
      <c r="H80" s="5">
        <v>-5.3169109999999997E-4</v>
      </c>
      <c r="I80" s="5">
        <v>-5.3519029999999999E-3</v>
      </c>
      <c r="J80" s="5">
        <v>-9.7940960000000004E-3</v>
      </c>
      <c r="K80" s="5">
        <v>-5.0466280000000002E-2</v>
      </c>
      <c r="L80" s="5">
        <v>-5.4517169999999997E-2</v>
      </c>
      <c r="M80" s="5">
        <v>-5.5632979999999999E-2</v>
      </c>
      <c r="N80" s="5">
        <v>-5.5760120000000003E-2</v>
      </c>
      <c r="O80" s="5">
        <v>-5.6719190000000003E-2</v>
      </c>
      <c r="P80" s="5">
        <v>-5.6719190000000003E-2</v>
      </c>
      <c r="Q80" s="5">
        <v>-6.2212900000000002E-2</v>
      </c>
      <c r="R80" s="5">
        <v>-6.2898519999999999E-2</v>
      </c>
      <c r="S80" s="5">
        <v>-6.4642409999999997E-2</v>
      </c>
      <c r="T80" s="5">
        <v>-6.7660590000000007E-2</v>
      </c>
      <c r="U80" s="5">
        <v>-6.7023579999999999E-2</v>
      </c>
      <c r="V80" s="5">
        <v>-6.6082450000000001E-2</v>
      </c>
      <c r="W80" s="5">
        <v>-6.3787830000000004E-2</v>
      </c>
      <c r="X80" s="5">
        <v>-6.1541760000000001E-2</v>
      </c>
      <c r="Y80" s="5">
        <v>-5.7274169999999999E-2</v>
      </c>
      <c r="Z80" s="5">
        <v>-5.3231269999999997E-2</v>
      </c>
      <c r="AA80" s="5">
        <v>-5.0806879999999999E-2</v>
      </c>
      <c r="AB80" s="5">
        <v>-5.4282320000000002E-2</v>
      </c>
      <c r="AC80" s="5">
        <v>-5.8367120000000002E-2</v>
      </c>
      <c r="AD80" s="5">
        <v>-6.3179250000000006E-2</v>
      </c>
    </row>
    <row r="81" spans="1:30" x14ac:dyDescent="0.25">
      <c r="A81" t="s">
        <v>133</v>
      </c>
      <c r="B81" s="5">
        <v>7.6270000000000005E-4</v>
      </c>
      <c r="C81" s="5">
        <v>1.182572E-2</v>
      </c>
      <c r="D81" s="5">
        <v>2.366395E-2</v>
      </c>
      <c r="E81" s="5">
        <v>3.2639750000000002E-2</v>
      </c>
      <c r="F81" s="5">
        <v>1.6130269999999999E-2</v>
      </c>
      <c r="G81" s="5">
        <v>5.1105559999999996E-3</v>
      </c>
      <c r="H81" s="5">
        <v>-8.369418E-3</v>
      </c>
      <c r="I81" s="5">
        <v>-1.804818E-2</v>
      </c>
      <c r="J81" s="5">
        <v>-3.0278260000000001E-2</v>
      </c>
      <c r="K81" s="5">
        <v>-8.5854280000000005E-2</v>
      </c>
      <c r="L81" s="5">
        <v>-0.113909</v>
      </c>
      <c r="M81" s="5">
        <v>-0.13496900000000001</v>
      </c>
      <c r="N81" s="5">
        <v>-0.15183199999999999</v>
      </c>
      <c r="O81" s="5">
        <v>-0.16741300000000001</v>
      </c>
      <c r="P81" s="5">
        <v>-0.176757</v>
      </c>
      <c r="Q81" s="5">
        <v>-0.18956100000000001</v>
      </c>
      <c r="R81" s="5">
        <v>-0.19947599999999999</v>
      </c>
      <c r="S81" s="5">
        <v>-0.209813</v>
      </c>
      <c r="T81" s="5">
        <v>-0.221054</v>
      </c>
      <c r="U81" s="5">
        <v>-0.22554299999999999</v>
      </c>
      <c r="V81" s="5">
        <v>-0.22983600000000001</v>
      </c>
      <c r="W81" s="5">
        <v>-0.233297</v>
      </c>
      <c r="X81" s="5">
        <v>-0.23669999999999999</v>
      </c>
      <c r="Y81" s="5">
        <v>-0.23891699999999999</v>
      </c>
      <c r="Z81" s="5">
        <v>-0.239898</v>
      </c>
      <c r="AA81" s="5">
        <v>-0.24188000000000001</v>
      </c>
      <c r="AB81" s="5">
        <v>-0.24745400000000001</v>
      </c>
      <c r="AC81" s="5">
        <v>-0.254</v>
      </c>
      <c r="AD81" s="5">
        <v>-0.261519</v>
      </c>
    </row>
    <row r="82" spans="1:30" x14ac:dyDescent="0.25">
      <c r="A82" t="s">
        <v>134</v>
      </c>
      <c r="B82" s="5">
        <v>5.7105990000000002E-3</v>
      </c>
      <c r="C82" s="5">
        <v>1.283985E-2</v>
      </c>
      <c r="D82" s="5">
        <v>2.1669250000000001E-2</v>
      </c>
      <c r="E82" s="5">
        <v>3.013207E-2</v>
      </c>
      <c r="F82" s="5">
        <v>1.453778E-2</v>
      </c>
      <c r="G82" s="5">
        <v>4.5786109999999998E-3</v>
      </c>
      <c r="H82" s="5">
        <v>-4.6883020000000001E-3</v>
      </c>
      <c r="I82" s="5">
        <v>-1.1880669999999999E-2</v>
      </c>
      <c r="J82" s="5">
        <v>-1.9125420000000001E-2</v>
      </c>
      <c r="K82" s="5">
        <v>-6.5307829999999997E-2</v>
      </c>
      <c r="L82" s="5">
        <v>-8.11336E-2</v>
      </c>
      <c r="M82" s="5">
        <v>-9.255555E-2</v>
      </c>
      <c r="N82" s="5">
        <v>-0.10231999999999999</v>
      </c>
      <c r="O82" s="5">
        <v>-0.11201800000000001</v>
      </c>
      <c r="P82" s="5">
        <v>-0.11978999999999999</v>
      </c>
      <c r="Q82" s="5">
        <v>-0.13176299999999999</v>
      </c>
      <c r="R82" s="5">
        <v>-0.13919500000000001</v>
      </c>
      <c r="S82" s="5">
        <v>-0.14686299999999999</v>
      </c>
      <c r="T82" s="5">
        <v>-0.15545400000000001</v>
      </c>
      <c r="U82" s="5">
        <v>-0.159637</v>
      </c>
      <c r="V82" s="5">
        <v>-0.16264500000000001</v>
      </c>
      <c r="W82" s="5">
        <v>-0.16372300000000001</v>
      </c>
      <c r="X82" s="5">
        <v>-0.16436999999999999</v>
      </c>
      <c r="Y82" s="5">
        <v>-0.162831</v>
      </c>
      <c r="Z82" s="5">
        <v>-0.16101699999999999</v>
      </c>
      <c r="AA82" s="5">
        <v>-0.160634</v>
      </c>
      <c r="AB82" s="5">
        <v>-0.16617799999999999</v>
      </c>
      <c r="AC82" s="5">
        <v>-0.17314499999999999</v>
      </c>
      <c r="AD82" s="5">
        <v>-0.18146799999999999</v>
      </c>
    </row>
    <row r="83" spans="1:30" x14ac:dyDescent="0.25">
      <c r="A83" t="s">
        <v>135</v>
      </c>
      <c r="B83" s="5">
        <v>3.859557E-3</v>
      </c>
      <c r="C83" s="5">
        <v>-5.0578980000000003E-2</v>
      </c>
      <c r="D83" s="5">
        <v>-8.5111469999999995E-2</v>
      </c>
      <c r="E83" s="5">
        <v>-9.5840999999999996E-2</v>
      </c>
      <c r="F83" s="5">
        <v>-0.211225</v>
      </c>
      <c r="G83" s="5">
        <v>-0.23586499999999999</v>
      </c>
      <c r="H83" s="5">
        <v>-0.20793900000000001</v>
      </c>
      <c r="I83" s="5">
        <v>-0.18572900000000001</v>
      </c>
      <c r="J83" s="5">
        <v>-0.14746699999999999</v>
      </c>
      <c r="K83" s="5">
        <v>-0.171874</v>
      </c>
      <c r="L83" s="5">
        <v>-0.18942800000000001</v>
      </c>
      <c r="M83" s="5">
        <v>-0.15382699999999999</v>
      </c>
      <c r="N83" s="5">
        <v>-0.11068699999999999</v>
      </c>
      <c r="O83" s="5">
        <v>-4.8672399999999998E-2</v>
      </c>
      <c r="P83" s="5">
        <v>-3.536375E-3</v>
      </c>
      <c r="Q83" s="5">
        <v>7.9910839999999997E-2</v>
      </c>
      <c r="R83" s="5">
        <v>0.113082</v>
      </c>
      <c r="S83" s="5">
        <v>0.15176600000000001</v>
      </c>
      <c r="T83" s="5">
        <v>0.18565699999999999</v>
      </c>
      <c r="U83" s="5">
        <v>0.186086</v>
      </c>
      <c r="V83" s="5">
        <v>0.181452</v>
      </c>
      <c r="W83" s="5">
        <v>0.16203400000000001</v>
      </c>
      <c r="X83" s="5">
        <v>0.138019</v>
      </c>
      <c r="Y83" s="5">
        <v>9.4866660000000005E-2</v>
      </c>
      <c r="Z83" s="5">
        <v>5.0794260000000001E-2</v>
      </c>
      <c r="AA83" s="5">
        <v>1.4630900000000001E-2</v>
      </c>
      <c r="AB83" s="5">
        <v>1.5274660000000001E-2</v>
      </c>
      <c r="AC83" s="5">
        <v>8.4637210000000004E-3</v>
      </c>
      <c r="AD83" s="5">
        <v>-2.4093890000000001E-3</v>
      </c>
    </row>
    <row r="84" spans="1:30" x14ac:dyDescent="0.25">
      <c r="A84" t="s">
        <v>136</v>
      </c>
      <c r="B84" s="5">
        <v>7.6246159999999999E-3</v>
      </c>
      <c r="C84" s="5">
        <v>-0.115399</v>
      </c>
      <c r="D84" s="5">
        <v>-0.22122900000000001</v>
      </c>
      <c r="E84" s="5">
        <v>-0.28722900000000001</v>
      </c>
      <c r="F84" s="5">
        <v>-0.284833</v>
      </c>
      <c r="G84" s="5">
        <v>-0.25388899999999998</v>
      </c>
      <c r="H84" s="5">
        <v>-0.15268399999999999</v>
      </c>
      <c r="I84" s="5">
        <v>-7.569091E-2</v>
      </c>
      <c r="J84" s="5">
        <v>3.5461119999999999E-2</v>
      </c>
      <c r="K84" s="5">
        <v>0.34223999999999999</v>
      </c>
      <c r="L84" s="5">
        <v>0.45943000000000001</v>
      </c>
      <c r="M84" s="5">
        <v>0.62527900000000003</v>
      </c>
      <c r="N84" s="5">
        <v>0.78516799999999998</v>
      </c>
      <c r="O84" s="5">
        <v>0.96341299999999996</v>
      </c>
      <c r="P84" s="5">
        <v>1.08826</v>
      </c>
      <c r="Q84" s="5">
        <v>1.2803500000000001</v>
      </c>
      <c r="R84" s="5">
        <v>1.38304</v>
      </c>
      <c r="S84" s="5">
        <v>1.49518</v>
      </c>
      <c r="T84" s="5">
        <v>1.6067899999999999</v>
      </c>
      <c r="U84" s="5">
        <v>1.6350899999999999</v>
      </c>
      <c r="V84" s="5">
        <v>1.6546400000000001</v>
      </c>
      <c r="W84" s="5">
        <v>1.65011</v>
      </c>
      <c r="X84" s="5">
        <v>1.6422399999999999</v>
      </c>
      <c r="Y84" s="5">
        <v>1.60477</v>
      </c>
      <c r="Z84" s="5">
        <v>1.5641400000000001</v>
      </c>
      <c r="AA84" s="5">
        <v>1.5449200000000001</v>
      </c>
      <c r="AB84" s="5">
        <v>1.6028899999999999</v>
      </c>
      <c r="AC84" s="5">
        <v>1.65818</v>
      </c>
      <c r="AD84" s="5">
        <v>1.7160899999999999</v>
      </c>
    </row>
    <row r="85" spans="1:30" x14ac:dyDescent="0.25">
      <c r="A85" t="s">
        <v>137</v>
      </c>
      <c r="B85" s="5">
        <v>-4.6336620000000002E-2</v>
      </c>
      <c r="C85" s="5">
        <v>-5.1692009999999997E-2</v>
      </c>
      <c r="D85" s="5">
        <v>-7.0193539999999999E-2</v>
      </c>
      <c r="E85" s="5">
        <v>-0.104489</v>
      </c>
      <c r="F85" s="5">
        <v>-0.43470599999999998</v>
      </c>
      <c r="G85" s="5">
        <v>-0.54181999999999997</v>
      </c>
      <c r="H85" s="5">
        <v>-0.60312900000000003</v>
      </c>
      <c r="I85" s="5">
        <v>-0.65284299999999995</v>
      </c>
      <c r="J85" s="5">
        <v>-0.68676000000000004</v>
      </c>
      <c r="K85" s="5">
        <v>-1.18713</v>
      </c>
      <c r="L85" s="5">
        <v>-1.25614</v>
      </c>
      <c r="M85" s="5">
        <v>-1.3143800000000001</v>
      </c>
      <c r="N85" s="5">
        <v>-1.4140299999999999</v>
      </c>
      <c r="O85" s="5">
        <v>-1.51789</v>
      </c>
      <c r="P85" s="5">
        <v>-1.63798</v>
      </c>
      <c r="Q85" s="5">
        <v>-1.7736499999999999</v>
      </c>
      <c r="R85" s="5">
        <v>-1.9043300000000001</v>
      </c>
      <c r="S85" s="5">
        <v>-2.0393400000000002</v>
      </c>
      <c r="T85" s="5">
        <v>-2.19401</v>
      </c>
      <c r="U85" s="5">
        <v>-2.3309899999999999</v>
      </c>
      <c r="V85" s="5">
        <v>-2.4726300000000001</v>
      </c>
      <c r="W85" s="5">
        <v>-2.6146699999999998</v>
      </c>
      <c r="X85" s="5">
        <v>-2.7654999999999998</v>
      </c>
      <c r="Y85" s="5">
        <v>-2.9190299999999998</v>
      </c>
      <c r="Z85" s="5">
        <v>-3.0807000000000002</v>
      </c>
      <c r="AA85" s="5">
        <v>-3.2557499999999999</v>
      </c>
      <c r="AB85" s="5">
        <v>-3.4556399999999998</v>
      </c>
      <c r="AC85" s="5">
        <v>-3.6696599999999999</v>
      </c>
      <c r="AD85" s="5">
        <v>-3.8999000000000001</v>
      </c>
    </row>
    <row r="86" spans="1:30" x14ac:dyDescent="0.25">
      <c r="A86" t="s">
        <v>138</v>
      </c>
      <c r="B86" s="5">
        <v>0.40624500000000002</v>
      </c>
      <c r="C86" s="5">
        <v>0.40922599999999998</v>
      </c>
      <c r="D86" s="5">
        <v>0.495527</v>
      </c>
      <c r="E86" s="5">
        <v>0.62233099999999997</v>
      </c>
      <c r="F86" s="5">
        <v>1.13584</v>
      </c>
      <c r="G86" s="5">
        <v>1.2114499999999999</v>
      </c>
      <c r="H86" s="5">
        <v>1.1866399999999999</v>
      </c>
      <c r="I86" s="5">
        <v>1.13561</v>
      </c>
      <c r="J86" s="5">
        <v>1.0627899999999999</v>
      </c>
      <c r="K86" s="5">
        <v>1.4157299999999999</v>
      </c>
      <c r="L86" s="5">
        <v>1.33216</v>
      </c>
      <c r="M86" s="5">
        <v>1.25597</v>
      </c>
      <c r="N86" s="5">
        <v>1.22936</v>
      </c>
      <c r="O86" s="5">
        <v>1.2013100000000001</v>
      </c>
      <c r="P86" s="5">
        <v>1.17831</v>
      </c>
      <c r="Q86" s="5">
        <v>1.1547000000000001</v>
      </c>
      <c r="R86" s="5">
        <v>1.1195600000000001</v>
      </c>
      <c r="S86" s="5">
        <v>1.07907</v>
      </c>
      <c r="T86" s="5">
        <v>1.0378400000000001</v>
      </c>
      <c r="U86" s="5">
        <v>0.98260800000000004</v>
      </c>
      <c r="V86" s="5">
        <v>0.92402899999999999</v>
      </c>
      <c r="W86" s="5">
        <v>0.85979399999999995</v>
      </c>
      <c r="X86" s="5">
        <v>0.79120900000000005</v>
      </c>
      <c r="Y86" s="5">
        <v>0.71702200000000005</v>
      </c>
      <c r="Z86" s="5">
        <v>0.63718900000000001</v>
      </c>
      <c r="AA86" s="5">
        <v>0.54991699999999999</v>
      </c>
      <c r="AB86" s="5">
        <v>0.45094200000000001</v>
      </c>
      <c r="AC86" s="5">
        <v>0.33940300000000001</v>
      </c>
      <c r="AD86" s="5">
        <v>0.21516399999999999</v>
      </c>
    </row>
    <row r="87" spans="1:30" x14ac:dyDescent="0.25">
      <c r="A87" t="s">
        <v>139</v>
      </c>
      <c r="B87" s="5">
        <v>1.6830850000000001E-2</v>
      </c>
      <c r="C87" s="5">
        <v>2.6195019999999999E-2</v>
      </c>
      <c r="D87" s="5">
        <v>4.3166749999999997E-2</v>
      </c>
      <c r="E87" s="5">
        <v>6.4700430000000003E-2</v>
      </c>
      <c r="F87" s="5">
        <v>-1.6272809999999999E-2</v>
      </c>
      <c r="G87" s="5">
        <v>-1.7825629999999999E-2</v>
      </c>
      <c r="H87" s="5">
        <v>-1.4432739999999999E-2</v>
      </c>
      <c r="I87" s="5">
        <v>-1.132207E-2</v>
      </c>
      <c r="J87" s="5">
        <v>-1.333726E-2</v>
      </c>
      <c r="K87" s="5">
        <v>-0.115754</v>
      </c>
      <c r="L87" s="5">
        <v>-0.12504199999999999</v>
      </c>
      <c r="M87" s="5">
        <v>-0.12670600000000001</v>
      </c>
      <c r="N87" s="5">
        <v>-0.11940099999999999</v>
      </c>
      <c r="O87" s="5">
        <v>-0.110985</v>
      </c>
      <c r="P87" s="5">
        <v>-0.103198</v>
      </c>
      <c r="Q87" s="5">
        <v>-9.7268220000000002E-2</v>
      </c>
      <c r="R87" s="5">
        <v>-9.0575279999999994E-2</v>
      </c>
      <c r="S87" s="5">
        <v>-8.3970100000000006E-2</v>
      </c>
      <c r="T87" s="5">
        <v>-7.9754030000000004E-2</v>
      </c>
      <c r="U87" s="5">
        <v>-7.3789160000000006E-2</v>
      </c>
      <c r="V87" s="5">
        <v>-6.7458260000000006E-2</v>
      </c>
      <c r="W87" s="5">
        <v>-6.1264350000000002E-2</v>
      </c>
      <c r="X87" s="5">
        <v>-5.6579119999999997E-2</v>
      </c>
      <c r="Y87" s="5">
        <v>-5.2774019999999998E-2</v>
      </c>
      <c r="Z87" s="5">
        <v>-5.1094269999999997E-2</v>
      </c>
      <c r="AA87" s="5">
        <v>-5.3651509999999999E-2</v>
      </c>
      <c r="AB87" s="5">
        <v>-6.5148499999999998E-2</v>
      </c>
      <c r="AC87" s="5">
        <v>-8.4224339999999995E-2</v>
      </c>
      <c r="AD87" s="5">
        <v>-0.111059</v>
      </c>
    </row>
    <row r="88" spans="1:30" x14ac:dyDescent="0.25">
      <c r="A88" t="s">
        <v>140</v>
      </c>
      <c r="B88" s="5">
        <v>-5.169311E-2</v>
      </c>
      <c r="C88" s="5">
        <v>-4.1130649999999998E-2</v>
      </c>
      <c r="D88" s="5">
        <v>-5.6893640000000002E-2</v>
      </c>
      <c r="E88" s="5">
        <v>-0.104378</v>
      </c>
      <c r="F88" s="5">
        <v>-0.52163199999999998</v>
      </c>
      <c r="G88" s="5">
        <v>-0.64138499999999998</v>
      </c>
      <c r="H88" s="5">
        <v>-0.72926999999999997</v>
      </c>
      <c r="I88" s="5">
        <v>-0.80395399999999995</v>
      </c>
      <c r="J88" s="5">
        <v>-0.85797500000000004</v>
      </c>
      <c r="K88" s="5">
        <v>-1.53277</v>
      </c>
      <c r="L88" s="5">
        <v>-1.5478400000000001</v>
      </c>
      <c r="M88" s="5">
        <v>-1.59901</v>
      </c>
      <c r="N88" s="5">
        <v>-1.72678</v>
      </c>
      <c r="O88" s="5">
        <v>-1.87731</v>
      </c>
      <c r="P88" s="5">
        <v>-2.0553699999999999</v>
      </c>
      <c r="Q88" s="5">
        <v>-2.2787799999999998</v>
      </c>
      <c r="R88" s="5">
        <v>-2.4645100000000002</v>
      </c>
      <c r="S88" s="5">
        <v>-2.6609699999999998</v>
      </c>
      <c r="T88" s="5">
        <v>-2.8830200000000001</v>
      </c>
      <c r="U88" s="5">
        <v>-3.0673599999999999</v>
      </c>
      <c r="V88" s="5">
        <v>-3.2564500000000001</v>
      </c>
      <c r="W88" s="5">
        <v>-3.43777</v>
      </c>
      <c r="X88" s="5">
        <v>-3.6285799999999999</v>
      </c>
      <c r="Y88" s="5">
        <v>-3.8112200000000001</v>
      </c>
      <c r="Z88" s="5">
        <v>-4.00563</v>
      </c>
      <c r="AA88" s="5">
        <v>-4.2196699999999998</v>
      </c>
      <c r="AB88" s="5">
        <v>-4.4830300000000003</v>
      </c>
      <c r="AC88" s="5">
        <v>-4.7538600000000004</v>
      </c>
      <c r="AD88" s="5">
        <v>-5.0369700000000002</v>
      </c>
    </row>
    <row r="89" spans="1:30" x14ac:dyDescent="0.25">
      <c r="A89" t="s">
        <v>141</v>
      </c>
      <c r="B89" s="5">
        <v>0.60889800000000005</v>
      </c>
      <c r="C89" s="5">
        <v>0.63350399999999996</v>
      </c>
      <c r="D89" s="5">
        <v>0.77349500000000004</v>
      </c>
      <c r="E89" s="5">
        <v>0.96477500000000005</v>
      </c>
      <c r="F89" s="5">
        <v>2.61931</v>
      </c>
      <c r="G89" s="5">
        <v>2.8346800000000001</v>
      </c>
      <c r="H89" s="5">
        <v>2.7962199999999999</v>
      </c>
      <c r="I89" s="5">
        <v>2.7201200000000001</v>
      </c>
      <c r="J89" s="5">
        <v>2.6229</v>
      </c>
      <c r="K89" s="5">
        <v>4.2039</v>
      </c>
      <c r="L89" s="5">
        <v>4.1627999999999998</v>
      </c>
      <c r="M89" s="5">
        <v>4.0837399999999997</v>
      </c>
      <c r="N89" s="5">
        <v>4.0826599999999997</v>
      </c>
      <c r="O89" s="5">
        <v>4.0658899999999996</v>
      </c>
      <c r="P89" s="5">
        <v>4.0971200000000003</v>
      </c>
      <c r="Q89" s="5">
        <v>4.1059200000000002</v>
      </c>
      <c r="R89" s="5">
        <v>4.1379599999999996</v>
      </c>
      <c r="S89" s="5">
        <v>4.15646</v>
      </c>
      <c r="T89" s="5">
        <v>4.2025399999999999</v>
      </c>
      <c r="U89" s="5">
        <v>4.2256900000000002</v>
      </c>
      <c r="V89" s="5">
        <v>4.2506399999999998</v>
      </c>
      <c r="W89" s="5">
        <v>4.2763799999999996</v>
      </c>
      <c r="X89" s="5">
        <v>4.3060099999999997</v>
      </c>
      <c r="Y89" s="5">
        <v>4.3444099999999999</v>
      </c>
      <c r="Z89" s="5">
        <v>4.3787500000000001</v>
      </c>
      <c r="AA89" s="5">
        <v>4.4051</v>
      </c>
      <c r="AB89" s="5">
        <v>4.4015500000000003</v>
      </c>
      <c r="AC89" s="5">
        <v>4.4006100000000004</v>
      </c>
      <c r="AD89" s="5">
        <v>4.4014499999999996</v>
      </c>
    </row>
    <row r="90" spans="1:30" x14ac:dyDescent="0.25">
      <c r="A90" t="s">
        <v>142</v>
      </c>
      <c r="B90" s="5">
        <v>1.614493E-3</v>
      </c>
      <c r="C90" s="5">
        <v>2.5132060000000001E-2</v>
      </c>
      <c r="D90" s="5">
        <v>4.2118419999999997E-2</v>
      </c>
      <c r="E90" s="5">
        <v>4.7292180000000003E-2</v>
      </c>
      <c r="F90" s="5">
        <v>8.4663969999999996E-4</v>
      </c>
      <c r="G90" s="5">
        <v>1.5562869999999999E-2</v>
      </c>
      <c r="H90" s="5">
        <v>3.2238760000000001E-3</v>
      </c>
      <c r="I90" s="5">
        <v>-6.1495050000000004E-3</v>
      </c>
      <c r="J90" s="5">
        <v>-2.5547250000000001E-2</v>
      </c>
      <c r="K90" s="5">
        <v>-8.6829680000000006E-2</v>
      </c>
      <c r="L90" s="5">
        <v>-4.4397689999999997E-2</v>
      </c>
      <c r="M90" s="5">
        <v>-4.2960980000000003E-2</v>
      </c>
      <c r="N90" s="5">
        <v>-4.4172740000000002E-2</v>
      </c>
      <c r="O90" s="5">
        <v>-6.2138100000000002E-2</v>
      </c>
      <c r="P90" s="5">
        <v>-7.9316520000000001E-2</v>
      </c>
      <c r="Q90" s="5">
        <v>-0.12782299999999999</v>
      </c>
      <c r="R90" s="5">
        <v>-0.13736100000000001</v>
      </c>
      <c r="S90" s="5">
        <v>-0.15254699999999999</v>
      </c>
      <c r="T90" s="5">
        <v>-0.166689</v>
      </c>
      <c r="U90" s="5">
        <v>-0.160136</v>
      </c>
      <c r="V90" s="5">
        <v>-0.149982</v>
      </c>
      <c r="W90" s="5">
        <v>-0.12934499999999999</v>
      </c>
      <c r="X90" s="5">
        <v>-0.106668</v>
      </c>
      <c r="Y90" s="5">
        <v>-6.9683099999999998E-2</v>
      </c>
      <c r="Z90" s="5">
        <v>-3.4929460000000002E-2</v>
      </c>
      <c r="AA90" s="5">
        <v>-8.0307079999999992E-3</v>
      </c>
      <c r="AB90" s="5">
        <v>-1.418766E-2</v>
      </c>
      <c r="AC90" s="5">
        <v>-1.5690059999999999E-2</v>
      </c>
      <c r="AD90" s="5">
        <v>-1.4780639999999999E-2</v>
      </c>
    </row>
    <row r="91" spans="1:30" ht="20.25" thickBot="1" x14ac:dyDescent="0.35">
      <c r="A91" s="38"/>
    </row>
    <row r="92" spans="1:30" ht="21" thickTop="1" thickBot="1" x14ac:dyDescent="0.35">
      <c r="A92" s="38" t="s">
        <v>197</v>
      </c>
    </row>
    <row r="93" spans="1:30" ht="15.75" thickTop="1" x14ac:dyDescent="0.25">
      <c r="B93" s="1">
        <v>2022</v>
      </c>
      <c r="C93" s="2">
        <v>2023</v>
      </c>
      <c r="D93" s="1">
        <v>2024</v>
      </c>
      <c r="E93" s="2">
        <v>2025</v>
      </c>
      <c r="F93" s="1">
        <v>2026</v>
      </c>
      <c r="G93" s="2">
        <v>2027</v>
      </c>
      <c r="H93" s="1">
        <v>2028</v>
      </c>
      <c r="I93" s="2">
        <v>2029</v>
      </c>
      <c r="J93" s="1">
        <v>2030</v>
      </c>
      <c r="K93" s="2">
        <v>2031</v>
      </c>
      <c r="L93" s="1">
        <v>2032</v>
      </c>
      <c r="M93" s="2">
        <v>2033</v>
      </c>
      <c r="N93" s="1">
        <v>2034</v>
      </c>
      <c r="O93" s="2">
        <v>2035</v>
      </c>
      <c r="P93" s="1">
        <v>2036</v>
      </c>
      <c r="Q93" s="2">
        <v>2037</v>
      </c>
      <c r="R93" s="1">
        <v>2038</v>
      </c>
      <c r="S93" s="2">
        <v>2039</v>
      </c>
      <c r="T93" s="1">
        <v>2040</v>
      </c>
      <c r="U93" s="2">
        <v>2041</v>
      </c>
      <c r="V93" s="1">
        <v>2042</v>
      </c>
      <c r="W93" s="2">
        <v>2043</v>
      </c>
      <c r="X93" s="1">
        <v>2044</v>
      </c>
      <c r="Y93" s="2">
        <v>2045</v>
      </c>
      <c r="Z93" s="1">
        <v>2046</v>
      </c>
      <c r="AA93" s="2">
        <v>2047</v>
      </c>
      <c r="AB93" s="1">
        <v>2048</v>
      </c>
      <c r="AC93" s="2">
        <v>2049</v>
      </c>
      <c r="AD93" s="1">
        <v>2050</v>
      </c>
    </row>
    <row r="94" spans="1:30" x14ac:dyDescent="0.25">
      <c r="A94" t="s">
        <v>16</v>
      </c>
      <c r="B94" s="5">
        <v>3.554626E-3</v>
      </c>
      <c r="C94" s="5">
        <v>2.3610630000000001E-2</v>
      </c>
      <c r="D94" s="5">
        <v>3.9389300000000002E-2</v>
      </c>
      <c r="E94" s="5">
        <v>4.7990280000000003E-2</v>
      </c>
      <c r="F94" s="5">
        <v>4.0095409999999998E-2</v>
      </c>
      <c r="G94" s="5">
        <v>4.8806290000000002E-2</v>
      </c>
      <c r="H94" s="5">
        <v>3.8290360000000002E-2</v>
      </c>
      <c r="I94" s="5">
        <v>3.0036759999999999E-2</v>
      </c>
      <c r="J94" s="5">
        <v>1.315116E-2</v>
      </c>
      <c r="K94" s="5">
        <v>-1.280014E-2</v>
      </c>
      <c r="L94" s="5">
        <v>-1.277205E-3</v>
      </c>
      <c r="M94" s="5">
        <v>-1.2716420000000001E-2</v>
      </c>
      <c r="N94" s="5">
        <v>-2.3441690000000001E-2</v>
      </c>
      <c r="O94" s="5">
        <v>-4.436495E-2</v>
      </c>
      <c r="P94" s="5">
        <v>-6.1893860000000002E-2</v>
      </c>
      <c r="Q94" s="5">
        <v>-0.10012600000000001</v>
      </c>
      <c r="R94" s="5">
        <v>-0.114839</v>
      </c>
      <c r="S94" s="5">
        <v>-0.13339200000000001</v>
      </c>
      <c r="T94" s="5">
        <v>-0.15103</v>
      </c>
      <c r="U94" s="5">
        <v>-0.151975</v>
      </c>
      <c r="V94" s="5">
        <v>-0.15315599999999999</v>
      </c>
      <c r="W94" s="5">
        <v>-0.14705199999999999</v>
      </c>
      <c r="X94" s="5">
        <v>-0.13914299999999999</v>
      </c>
      <c r="Y94" s="5">
        <v>-0.121588</v>
      </c>
      <c r="Z94" s="5">
        <v>-0.104618</v>
      </c>
      <c r="AA94" s="5">
        <v>-9.2925599999999997E-2</v>
      </c>
      <c r="AB94" s="5">
        <v>-0.103349</v>
      </c>
      <c r="AC94" s="5">
        <v>-0.111761</v>
      </c>
      <c r="AD94" s="5">
        <v>-0.119474</v>
      </c>
    </row>
    <row r="95" spans="1:30" x14ac:dyDescent="0.25">
      <c r="A95" t="s">
        <v>17</v>
      </c>
      <c r="B95" s="5">
        <v>9.1794370000000004E-3</v>
      </c>
      <c r="C95" s="5">
        <v>1.505601E-2</v>
      </c>
      <c r="D95" s="5">
        <v>1.9523269999999999E-2</v>
      </c>
      <c r="E95" s="5">
        <v>2.2341509999999998E-2</v>
      </c>
      <c r="F95" s="5">
        <v>-1.774732E-2</v>
      </c>
      <c r="G95" s="5">
        <v>-2.778889E-2</v>
      </c>
      <c r="H95" s="5">
        <v>-3.4714580000000002E-2</v>
      </c>
      <c r="I95" s="5">
        <v>-3.9227369999999998E-2</v>
      </c>
      <c r="J95" s="5">
        <v>-4.488607E-2</v>
      </c>
      <c r="K95" s="5">
        <v>-9.1729630000000006E-2</v>
      </c>
      <c r="L95" s="5">
        <v>-0.10179000000000001</v>
      </c>
      <c r="M95" s="5">
        <v>-0.10636</v>
      </c>
      <c r="N95" s="5">
        <v>-0.10638</v>
      </c>
      <c r="O95" s="5">
        <v>-0.10474</v>
      </c>
      <c r="P95" s="5">
        <v>-0.101344</v>
      </c>
      <c r="Q95" s="5">
        <v>-9.887899E-2</v>
      </c>
      <c r="R95" s="5">
        <v>-9.5912639999999993E-2</v>
      </c>
      <c r="S95" s="5">
        <v>-9.3122410000000003E-2</v>
      </c>
      <c r="T95" s="5">
        <v>-9.1373170000000004E-2</v>
      </c>
      <c r="U95" s="5">
        <v>-8.7559449999999997E-2</v>
      </c>
      <c r="V95" s="5">
        <v>-8.4452730000000004E-2</v>
      </c>
      <c r="W95" s="5">
        <v>-8.1679639999999998E-2</v>
      </c>
      <c r="X95" s="5">
        <v>-7.9515760000000005E-2</v>
      </c>
      <c r="Y95" s="5">
        <v>-7.7597479999999996E-2</v>
      </c>
      <c r="Z95" s="5">
        <v>-7.5629409999999994E-2</v>
      </c>
      <c r="AA95" s="5">
        <v>-7.4310559999999998E-2</v>
      </c>
      <c r="AB95" s="5">
        <v>-7.4064480000000002E-2</v>
      </c>
      <c r="AC95" s="5">
        <v>-7.4409080000000002E-2</v>
      </c>
      <c r="AD95" s="5">
        <v>-7.5177300000000002E-2</v>
      </c>
    </row>
    <row r="96" spans="1:30" x14ac:dyDescent="0.25">
      <c r="A96" t="s">
        <v>18</v>
      </c>
      <c r="B96" s="5">
        <v>-3.1635629999999998E-2</v>
      </c>
      <c r="C96" s="5">
        <v>-3.5269130000000003E-2</v>
      </c>
      <c r="D96" s="5">
        <v>-3.5888330000000003E-2</v>
      </c>
      <c r="E96" s="5">
        <v>-4.1236149999999999E-2</v>
      </c>
      <c r="F96" s="5">
        <v>-7.9964660000000007E-2</v>
      </c>
      <c r="G96" s="5">
        <v>-9.6692260000000002E-2</v>
      </c>
      <c r="H96" s="5">
        <v>-0.12248000000000001</v>
      </c>
      <c r="I96" s="5">
        <v>-0.13913200000000001</v>
      </c>
      <c r="J96" s="5">
        <v>-0.160273</v>
      </c>
      <c r="K96" s="5">
        <v>-0.22597500000000001</v>
      </c>
      <c r="L96" s="5">
        <v>-0.25568200000000002</v>
      </c>
      <c r="M96" s="5">
        <v>-0.28726299999999999</v>
      </c>
      <c r="N96" s="5">
        <v>-0.311168</v>
      </c>
      <c r="O96" s="5">
        <v>-0.33737</v>
      </c>
      <c r="P96" s="5">
        <v>-0.35225200000000001</v>
      </c>
      <c r="Q96" s="5">
        <v>-0.37852799999999998</v>
      </c>
      <c r="R96" s="5">
        <v>-0.39399899999999999</v>
      </c>
      <c r="S96" s="5">
        <v>-0.41216000000000003</v>
      </c>
      <c r="T96" s="5">
        <v>-0.43093100000000001</v>
      </c>
      <c r="U96" s="5">
        <v>-0.43555199999999999</v>
      </c>
      <c r="V96" s="5">
        <v>-0.44047799999999998</v>
      </c>
      <c r="W96" s="5">
        <v>-0.44334400000000002</v>
      </c>
      <c r="X96" s="5">
        <v>-0.44630900000000001</v>
      </c>
      <c r="Y96" s="5">
        <v>-0.44572899999999999</v>
      </c>
      <c r="Z96" s="5">
        <v>-0.44348100000000001</v>
      </c>
      <c r="AA96" s="5">
        <v>-0.44420799999999999</v>
      </c>
      <c r="AB96" s="5">
        <v>-0.45474799999999999</v>
      </c>
      <c r="AC96" s="5">
        <v>-0.46434599999999998</v>
      </c>
      <c r="AD96" s="5">
        <v>-0.47377799999999998</v>
      </c>
    </row>
    <row r="97" spans="1:30" x14ac:dyDescent="0.25">
      <c r="A97" t="s">
        <v>19</v>
      </c>
      <c r="B97" s="5">
        <v>6.7596370000000003E-2</v>
      </c>
      <c r="C97" s="5">
        <v>0.14021900000000001</v>
      </c>
      <c r="D97" s="5">
        <v>0.19373499999999999</v>
      </c>
      <c r="E97" s="5">
        <v>0.23441100000000001</v>
      </c>
      <c r="F97" s="5">
        <v>0.27219399999999999</v>
      </c>
      <c r="G97" s="5">
        <v>0.30301099999999997</v>
      </c>
      <c r="H97" s="5">
        <v>0.30569400000000002</v>
      </c>
      <c r="I97" s="5">
        <v>0.30165399999999998</v>
      </c>
      <c r="J97" s="5">
        <v>0.28059099999999998</v>
      </c>
      <c r="K97" s="5">
        <v>0.29004099999999999</v>
      </c>
      <c r="L97" s="5">
        <v>0.305425</v>
      </c>
      <c r="M97" s="5">
        <v>0.29509099999999999</v>
      </c>
      <c r="N97" s="5">
        <v>0.28741499999999998</v>
      </c>
      <c r="O97" s="5">
        <v>0.26965499999999998</v>
      </c>
      <c r="P97" s="5">
        <v>0.25174600000000003</v>
      </c>
      <c r="Q97" s="5">
        <v>0.21543999999999999</v>
      </c>
      <c r="R97" s="5">
        <v>0.20224700000000001</v>
      </c>
      <c r="S97" s="5">
        <v>0.185055</v>
      </c>
      <c r="T97" s="5">
        <v>0.16906199999999999</v>
      </c>
      <c r="U97" s="5">
        <v>0.16016900000000001</v>
      </c>
      <c r="V97" s="5">
        <v>0.154999</v>
      </c>
      <c r="W97" s="5">
        <v>0.15606300000000001</v>
      </c>
      <c r="X97" s="5">
        <v>0.15820999999999999</v>
      </c>
      <c r="Y97" s="5">
        <v>0.168764</v>
      </c>
      <c r="Z97" s="5">
        <v>0.176561</v>
      </c>
      <c r="AA97" s="5">
        <v>0.178671</v>
      </c>
      <c r="AB97" s="5">
        <v>0.15876199999999999</v>
      </c>
      <c r="AC97" s="5">
        <v>0.14008599999999999</v>
      </c>
      <c r="AD97" s="5">
        <v>0.12103700000000001</v>
      </c>
    </row>
    <row r="98" spans="1:30" x14ac:dyDescent="0.25">
      <c r="A98" t="s">
        <v>20</v>
      </c>
      <c r="B98" s="5">
        <v>-3.4945409999999999E-3</v>
      </c>
      <c r="C98" s="5">
        <v>6.995116E-3</v>
      </c>
      <c r="D98" s="5">
        <v>1.7592650000000001E-2</v>
      </c>
      <c r="E98" s="5">
        <v>2.1427849999999998E-2</v>
      </c>
      <c r="F98" s="5">
        <v>7.1292339999999996E-2</v>
      </c>
      <c r="G98" s="5">
        <v>0.11269800000000001</v>
      </c>
      <c r="H98" s="5">
        <v>0.116232</v>
      </c>
      <c r="I98" s="5">
        <v>0.11380999999999999</v>
      </c>
      <c r="J98" s="5">
        <v>0.10473399999999999</v>
      </c>
      <c r="K98" s="5">
        <v>0.180143</v>
      </c>
      <c r="L98" s="5">
        <v>0.26177800000000001</v>
      </c>
      <c r="M98" s="5">
        <v>0.27911000000000002</v>
      </c>
      <c r="N98" s="5">
        <v>0.28651300000000002</v>
      </c>
      <c r="O98" s="5">
        <v>0.269706</v>
      </c>
      <c r="P98" s="5">
        <v>0.24432599999999999</v>
      </c>
      <c r="Q98" s="5">
        <v>0.182085</v>
      </c>
      <c r="R98" s="5">
        <v>0.16932</v>
      </c>
      <c r="S98" s="5">
        <v>0.14943600000000001</v>
      </c>
      <c r="T98" s="5">
        <v>0.133411</v>
      </c>
      <c r="U98" s="5">
        <v>0.12809799999999999</v>
      </c>
      <c r="V98" s="5">
        <v>0.13538700000000001</v>
      </c>
      <c r="W98" s="5">
        <v>0.15785099999999999</v>
      </c>
      <c r="X98" s="5">
        <v>0.184673</v>
      </c>
      <c r="Y98" s="5">
        <v>0.23172799999999999</v>
      </c>
      <c r="Z98" s="5">
        <v>0.27309600000000001</v>
      </c>
      <c r="AA98" s="5">
        <v>0.30468699999999999</v>
      </c>
      <c r="AB98" s="5">
        <v>0.29028500000000002</v>
      </c>
      <c r="AC98" s="5">
        <v>0.28123100000000001</v>
      </c>
      <c r="AD98" s="5">
        <v>0.27459299999999998</v>
      </c>
    </row>
    <row r="99" spans="1:30" x14ac:dyDescent="0.25">
      <c r="A99" t="s">
        <v>21</v>
      </c>
      <c r="B99" s="5">
        <v>1.2065050000000001E-3</v>
      </c>
      <c r="C99" s="5">
        <v>1.7097069999999999E-2</v>
      </c>
      <c r="D99" s="5">
        <v>3.1253740000000002E-2</v>
      </c>
      <c r="E99" s="5">
        <v>3.8978150000000003E-2</v>
      </c>
      <c r="F99" s="5">
        <v>2.9570780000000001E-2</v>
      </c>
      <c r="G99" s="5">
        <v>3.7335840000000002E-2</v>
      </c>
      <c r="H99" s="5">
        <v>2.6951699999999999E-2</v>
      </c>
      <c r="I99" s="5">
        <v>1.8021019999999999E-2</v>
      </c>
      <c r="J99" s="5">
        <v>1.822761E-3</v>
      </c>
      <c r="K99" s="5">
        <v>-2.6389510000000001E-2</v>
      </c>
      <c r="L99" s="5">
        <v>-1.9799219999999999E-2</v>
      </c>
      <c r="M99" s="5">
        <v>-3.2916260000000003E-2</v>
      </c>
      <c r="N99" s="5">
        <v>-4.4111169999999998E-2</v>
      </c>
      <c r="O99" s="5">
        <v>-6.2956289999999998E-2</v>
      </c>
      <c r="P99" s="5">
        <v>-7.754614E-2</v>
      </c>
      <c r="Q99" s="5">
        <v>-0.10864799999999999</v>
      </c>
      <c r="R99" s="5">
        <v>-0.119188</v>
      </c>
      <c r="S99" s="5">
        <v>-0.13320000000000001</v>
      </c>
      <c r="T99" s="5">
        <v>-0.14682000000000001</v>
      </c>
      <c r="U99" s="5">
        <v>-0.14934800000000001</v>
      </c>
      <c r="V99" s="5">
        <v>-0.14880699999999999</v>
      </c>
      <c r="W99" s="5">
        <v>-0.14305100000000001</v>
      </c>
      <c r="X99" s="5">
        <v>-0.13658500000000001</v>
      </c>
      <c r="Y99" s="5">
        <v>-0.122863</v>
      </c>
      <c r="Z99" s="5">
        <v>-0.110121</v>
      </c>
      <c r="AA99" s="5">
        <v>-0.102133</v>
      </c>
      <c r="AB99" s="5">
        <v>-0.112705</v>
      </c>
      <c r="AC99" s="5">
        <v>-0.12148399999999999</v>
      </c>
      <c r="AD99" s="5">
        <v>-0.129723</v>
      </c>
    </row>
    <row r="100" spans="1:30" x14ac:dyDescent="0.25">
      <c r="A100" t="s">
        <v>22</v>
      </c>
      <c r="B100" s="5">
        <v>-5.6216700000000001E-2</v>
      </c>
      <c r="C100" s="5">
        <v>-5.204102E-2</v>
      </c>
      <c r="D100" s="5">
        <v>-3.9008769999999998E-2</v>
      </c>
      <c r="E100" s="5">
        <v>-3.1638619999999999E-2</v>
      </c>
      <c r="F100" s="5">
        <v>-7.8473879999999996E-2</v>
      </c>
      <c r="G100" s="5">
        <v>-9.6278329999999995E-2</v>
      </c>
      <c r="H100" s="5">
        <v>-0.118316</v>
      </c>
      <c r="I100" s="5">
        <v>-0.13014500000000001</v>
      </c>
      <c r="J100" s="5">
        <v>-0.148337</v>
      </c>
      <c r="K100" s="5">
        <v>-0.239202</v>
      </c>
      <c r="L100" s="5">
        <v>-0.28608600000000001</v>
      </c>
      <c r="M100" s="5">
        <v>-0.324965</v>
      </c>
      <c r="N100" s="5">
        <v>-0.35386099999999998</v>
      </c>
      <c r="O100" s="5">
        <v>-0.38166800000000001</v>
      </c>
      <c r="P100" s="5">
        <v>-0.39587600000000001</v>
      </c>
      <c r="Q100" s="5">
        <v>-0.41747600000000001</v>
      </c>
      <c r="R100" s="5">
        <v>-0.43391299999999999</v>
      </c>
      <c r="S100" s="5">
        <v>-0.45214700000000002</v>
      </c>
      <c r="T100" s="5">
        <v>-0.47166799999999998</v>
      </c>
      <c r="U100" s="5">
        <v>-0.476192</v>
      </c>
      <c r="V100" s="5">
        <v>-0.48263099999999998</v>
      </c>
      <c r="W100" s="5">
        <v>-0.488786</v>
      </c>
      <c r="X100" s="5">
        <v>-0.49558000000000002</v>
      </c>
      <c r="Y100" s="5">
        <v>-0.501108</v>
      </c>
      <c r="Z100" s="5">
        <v>-0.50400500000000004</v>
      </c>
      <c r="AA100" s="5">
        <v>-0.50886699999999996</v>
      </c>
      <c r="AB100" s="5">
        <v>-0.51876800000000001</v>
      </c>
      <c r="AC100" s="5">
        <v>-0.52857200000000004</v>
      </c>
      <c r="AD100" s="5">
        <v>-0.53864199999999995</v>
      </c>
    </row>
    <row r="101" spans="1:30" x14ac:dyDescent="0.25">
      <c r="A101" t="s">
        <v>23</v>
      </c>
      <c r="B101" s="5">
        <v>7.4850969999999996E-3</v>
      </c>
      <c r="C101" s="5">
        <v>3.8751029999999999E-2</v>
      </c>
      <c r="D101" s="5">
        <v>6.6523429999999995E-2</v>
      </c>
      <c r="E101" s="5">
        <v>8.3461309999999997E-2</v>
      </c>
      <c r="F101" s="5">
        <v>6.744166E-2</v>
      </c>
      <c r="G101" s="5">
        <v>6.2856789999999996E-2</v>
      </c>
      <c r="H101" s="5">
        <v>4.0477779999999998E-2</v>
      </c>
      <c r="I101" s="5">
        <v>2.4599800000000002E-2</v>
      </c>
      <c r="J101" s="5">
        <v>-3.1649579999999998E-3</v>
      </c>
      <c r="K101" s="5">
        <v>-7.7206860000000002E-2</v>
      </c>
      <c r="L101" s="5">
        <v>-0.119381</v>
      </c>
      <c r="M101" s="5">
        <v>-0.16304399999999999</v>
      </c>
      <c r="N101" s="5">
        <v>-0.197544</v>
      </c>
      <c r="O101" s="5">
        <v>-0.23408499999999999</v>
      </c>
      <c r="P101" s="5">
        <v>-0.25533800000000001</v>
      </c>
      <c r="Q101" s="5">
        <v>-0.28872900000000001</v>
      </c>
      <c r="R101" s="5">
        <v>-0.31008000000000002</v>
      </c>
      <c r="S101" s="5">
        <v>-0.33432699999999999</v>
      </c>
      <c r="T101" s="5">
        <v>-0.35909400000000002</v>
      </c>
      <c r="U101" s="5">
        <v>-0.36623</v>
      </c>
      <c r="V101" s="5">
        <v>-0.37285699999999999</v>
      </c>
      <c r="W101" s="5">
        <v>-0.37735400000000002</v>
      </c>
      <c r="X101" s="5">
        <v>-0.38195899999999999</v>
      </c>
      <c r="Y101" s="5">
        <v>-0.38261800000000001</v>
      </c>
      <c r="Z101" s="5">
        <v>-0.38091799999999998</v>
      </c>
      <c r="AA101" s="5">
        <v>-0.38246999999999998</v>
      </c>
      <c r="AB101" s="5">
        <v>-0.39527499999999999</v>
      </c>
      <c r="AC101" s="5">
        <v>-0.40711700000000001</v>
      </c>
      <c r="AD101" s="5">
        <v>-0.41883199999999998</v>
      </c>
    </row>
    <row r="102" spans="1:30" x14ac:dyDescent="0.25">
      <c r="A102" t="s">
        <v>24</v>
      </c>
      <c r="B102" s="5">
        <v>5.1956440000000001E-3</v>
      </c>
      <c r="C102" s="5">
        <v>1.4522449999999999E-2</v>
      </c>
      <c r="D102" s="5">
        <v>2.430678E-2</v>
      </c>
      <c r="E102" s="5">
        <v>3.1963829999999999E-2</v>
      </c>
      <c r="F102" s="5">
        <v>6.2278480000000002E-3</v>
      </c>
      <c r="G102" s="5">
        <v>-9.1933019999999996E-4</v>
      </c>
      <c r="H102" s="5">
        <v>-8.8684939999999993E-3</v>
      </c>
      <c r="I102" s="5">
        <v>-1.453102E-2</v>
      </c>
      <c r="J102" s="5">
        <v>-2.273437E-2</v>
      </c>
      <c r="K102" s="5">
        <v>-6.7305669999999998E-2</v>
      </c>
      <c r="L102" s="5">
        <v>-8.2550609999999996E-2</v>
      </c>
      <c r="M102" s="5">
        <v>-9.3960699999999994E-2</v>
      </c>
      <c r="N102" s="5">
        <v>-0.100879</v>
      </c>
      <c r="O102" s="5">
        <v>-0.10712099999999999</v>
      </c>
      <c r="P102" s="5">
        <v>-0.110125</v>
      </c>
      <c r="Q102" s="5">
        <v>-0.116105</v>
      </c>
      <c r="R102" s="5">
        <v>-0.119209</v>
      </c>
      <c r="S102" s="5">
        <v>-0.122725</v>
      </c>
      <c r="T102" s="5">
        <v>-0.126999</v>
      </c>
      <c r="U102" s="5">
        <v>-0.12624199999999999</v>
      </c>
      <c r="V102" s="5">
        <v>-0.126055</v>
      </c>
      <c r="W102" s="5">
        <v>-0.12515100000000001</v>
      </c>
      <c r="X102" s="5">
        <v>-0.12435499999999999</v>
      </c>
      <c r="Y102" s="5">
        <v>-0.122555</v>
      </c>
      <c r="Z102" s="5">
        <v>-0.120312</v>
      </c>
      <c r="AA102" s="5">
        <v>-0.119112</v>
      </c>
      <c r="AB102" s="5">
        <v>-0.121424</v>
      </c>
      <c r="AC102" s="5">
        <v>-0.124446</v>
      </c>
      <c r="AD102" s="5">
        <v>-0.12812699999999999</v>
      </c>
    </row>
    <row r="103" spans="1:30" x14ac:dyDescent="0.25">
      <c r="A103" t="s">
        <v>25</v>
      </c>
      <c r="B103" s="5">
        <v>5.1925490000000003E-3</v>
      </c>
      <c r="C103" s="5">
        <v>1.531825E-2</v>
      </c>
      <c r="D103" s="5">
        <v>2.1354069999999999E-2</v>
      </c>
      <c r="E103" s="5">
        <v>2.211132E-2</v>
      </c>
      <c r="F103" s="5">
        <v>7.1633959999999997E-2</v>
      </c>
      <c r="G103" s="5">
        <v>0.112984</v>
      </c>
      <c r="H103" s="5">
        <v>0.12125</v>
      </c>
      <c r="I103" s="5">
        <v>0.123888</v>
      </c>
      <c r="J103" s="5">
        <v>0.12123100000000001</v>
      </c>
      <c r="K103" s="5">
        <v>0.21782699999999999</v>
      </c>
      <c r="L103" s="5">
        <v>0.31621700000000003</v>
      </c>
      <c r="M103" s="5">
        <v>0.34991</v>
      </c>
      <c r="N103" s="5">
        <v>0.372336</v>
      </c>
      <c r="O103" s="5">
        <v>0.36933199999999999</v>
      </c>
      <c r="P103" s="5">
        <v>0.35296699999999998</v>
      </c>
      <c r="Q103" s="5">
        <v>0.29874400000000001</v>
      </c>
      <c r="R103" s="5">
        <v>0.29274699999999998</v>
      </c>
      <c r="S103" s="5">
        <v>0.27986100000000003</v>
      </c>
      <c r="T103" s="5">
        <v>0.271312</v>
      </c>
      <c r="U103" s="5">
        <v>0.26932499999999998</v>
      </c>
      <c r="V103" s="5">
        <v>0.279142</v>
      </c>
      <c r="W103" s="5">
        <v>0.30497200000000002</v>
      </c>
      <c r="X103" s="5">
        <v>0.33583000000000002</v>
      </c>
      <c r="Y103" s="5">
        <v>0.38755000000000001</v>
      </c>
      <c r="Z103" s="5">
        <v>0.433085</v>
      </c>
      <c r="AA103" s="5">
        <v>0.46907500000000002</v>
      </c>
      <c r="AB103" s="5">
        <v>0.45949499999999999</v>
      </c>
      <c r="AC103" s="5">
        <v>0.454953</v>
      </c>
      <c r="AD103" s="5">
        <v>0.45271099999999997</v>
      </c>
    </row>
    <row r="104" spans="1:30" x14ac:dyDescent="0.25">
      <c r="A104" t="s">
        <v>26</v>
      </c>
      <c r="B104" s="5">
        <v>7.2753059999999996E-3</v>
      </c>
      <c r="C104" s="5">
        <v>1.2522699999999999E-2</v>
      </c>
      <c r="D104" s="5">
        <v>1.6851390000000001E-2</v>
      </c>
      <c r="E104" s="5">
        <v>1.9659159999999998E-2</v>
      </c>
      <c r="F104" s="5">
        <v>-2.201289E-2</v>
      </c>
      <c r="G104" s="5">
        <v>-3.1748650000000003E-2</v>
      </c>
      <c r="H104" s="5">
        <v>-3.8810909999999997E-2</v>
      </c>
      <c r="I104" s="5">
        <v>-4.3450570000000001E-2</v>
      </c>
      <c r="J104" s="5">
        <v>-4.8706199999999998E-2</v>
      </c>
      <c r="K104" s="5">
        <v>-9.9306580000000005E-2</v>
      </c>
      <c r="L104" s="5">
        <v>-0.10614899999999999</v>
      </c>
      <c r="M104" s="5">
        <v>-0.10942399999999999</v>
      </c>
      <c r="N104" s="5">
        <v>-0.109365</v>
      </c>
      <c r="O104" s="5">
        <v>-0.108276</v>
      </c>
      <c r="P104" s="5">
        <v>-0.10587100000000001</v>
      </c>
      <c r="Q104" s="5">
        <v>-0.10546899999999999</v>
      </c>
      <c r="R104" s="5">
        <v>-0.10288600000000001</v>
      </c>
      <c r="S104" s="5">
        <v>-0.10055799999999999</v>
      </c>
      <c r="T104" s="5">
        <v>-9.9212289999999995E-2</v>
      </c>
      <c r="U104" s="5">
        <v>-9.5006499999999994E-2</v>
      </c>
      <c r="V104" s="5">
        <v>-9.1271550000000007E-2</v>
      </c>
      <c r="W104" s="5">
        <v>-8.7250579999999994E-2</v>
      </c>
      <c r="X104" s="5">
        <v>-8.3612110000000003E-2</v>
      </c>
      <c r="Y104" s="5">
        <v>-7.9441629999999999E-2</v>
      </c>
      <c r="Z104" s="5">
        <v>-7.5339130000000004E-2</v>
      </c>
      <c r="AA104" s="5">
        <v>-7.2091790000000003E-2</v>
      </c>
      <c r="AB104" s="5">
        <v>-7.1324070000000003E-2</v>
      </c>
      <c r="AC104" s="5">
        <v>-7.0920469999999999E-2</v>
      </c>
      <c r="AD104" s="5">
        <v>-7.0831850000000002E-2</v>
      </c>
    </row>
    <row r="105" spans="1:30" x14ac:dyDescent="0.25">
      <c r="A105" t="s">
        <v>27</v>
      </c>
      <c r="B105" s="5">
        <v>7.0388650000000001E-3</v>
      </c>
      <c r="C105" s="5">
        <v>1.861295E-2</v>
      </c>
      <c r="D105" s="5">
        <v>2.6918060000000001E-2</v>
      </c>
      <c r="E105" s="5">
        <v>3.0541510000000001E-2</v>
      </c>
      <c r="F105" s="5">
        <v>2.8262900000000001E-2</v>
      </c>
      <c r="G105" s="5">
        <v>4.3398649999999997E-2</v>
      </c>
      <c r="H105" s="5">
        <v>4.0433749999999997E-2</v>
      </c>
      <c r="I105" s="5">
        <v>3.6398409999999999E-2</v>
      </c>
      <c r="J105" s="5">
        <v>2.8092300000000001E-2</v>
      </c>
      <c r="K105" s="5">
        <v>3.5908519999999999E-2</v>
      </c>
      <c r="L105" s="5">
        <v>7.6590690000000003E-2</v>
      </c>
      <c r="M105" s="5">
        <v>8.4699510000000006E-2</v>
      </c>
      <c r="N105" s="5">
        <v>9.0649309999999997E-2</v>
      </c>
      <c r="O105" s="5">
        <v>8.4933439999999999E-2</v>
      </c>
      <c r="P105" s="5">
        <v>7.5417990000000004E-2</v>
      </c>
      <c r="Q105" s="5">
        <v>4.5930909999999998E-2</v>
      </c>
      <c r="R105" s="5">
        <v>4.3775670000000003E-2</v>
      </c>
      <c r="S105" s="5">
        <v>3.7495510000000003E-2</v>
      </c>
      <c r="T105" s="5">
        <v>3.2395729999999998E-2</v>
      </c>
      <c r="U105" s="5">
        <v>3.3232659999999997E-2</v>
      </c>
      <c r="V105" s="5">
        <v>3.9053320000000002E-2</v>
      </c>
      <c r="W105" s="5">
        <v>5.2175220000000001E-2</v>
      </c>
      <c r="X105" s="5">
        <v>6.6523429999999995E-2</v>
      </c>
      <c r="Y105" s="5">
        <v>9.0625919999999999E-2</v>
      </c>
      <c r="Z105" s="5">
        <v>0.110942</v>
      </c>
      <c r="AA105" s="5">
        <v>0.12531600000000001</v>
      </c>
      <c r="AB105" s="5">
        <v>0.11558499999999999</v>
      </c>
      <c r="AC105" s="5">
        <v>0.108736</v>
      </c>
      <c r="AD105" s="5">
        <v>0.10287200000000001</v>
      </c>
    </row>
    <row r="106" spans="1:30" x14ac:dyDescent="0.25">
      <c r="A106" t="s">
        <v>28</v>
      </c>
      <c r="B106" s="5">
        <v>1.3052160000000001E-3</v>
      </c>
      <c r="C106" s="5">
        <v>1.846971E-2</v>
      </c>
      <c r="D106" s="5">
        <v>3.3252429999999999E-2</v>
      </c>
      <c r="E106" s="5">
        <v>4.1471889999999997E-2</v>
      </c>
      <c r="F106" s="5">
        <v>6.973407E-3</v>
      </c>
      <c r="G106" s="5">
        <v>-3.9673520000000004E-3</v>
      </c>
      <c r="H106" s="5">
        <v>-2.180576E-2</v>
      </c>
      <c r="I106" s="5">
        <v>-3.3965620000000002E-2</v>
      </c>
      <c r="J106" s="5">
        <v>-5.27679E-2</v>
      </c>
      <c r="K106" s="5">
        <v>-0.12370100000000001</v>
      </c>
      <c r="L106" s="5">
        <v>-0.15581500000000001</v>
      </c>
      <c r="M106" s="5">
        <v>-0.18378800000000001</v>
      </c>
      <c r="N106" s="5">
        <v>-0.20408200000000001</v>
      </c>
      <c r="O106" s="5">
        <v>-0.223829</v>
      </c>
      <c r="P106" s="5">
        <v>-0.23346700000000001</v>
      </c>
      <c r="Q106" s="5">
        <v>-0.24929200000000001</v>
      </c>
      <c r="R106" s="5">
        <v>-0.25965899999999997</v>
      </c>
      <c r="S106" s="5">
        <v>-0.27151999999999998</v>
      </c>
      <c r="T106" s="5">
        <v>-0.284354</v>
      </c>
      <c r="U106" s="5">
        <v>-0.28617999999999999</v>
      </c>
      <c r="V106" s="5">
        <v>-0.28895999999999999</v>
      </c>
      <c r="W106" s="5">
        <v>-0.29133700000000001</v>
      </c>
      <c r="X106" s="5">
        <v>-0.29434399999999999</v>
      </c>
      <c r="Y106" s="5">
        <v>-0.29610300000000001</v>
      </c>
      <c r="Z106" s="5">
        <v>-0.29627999999999999</v>
      </c>
      <c r="AA106" s="5">
        <v>-0.29833399999999999</v>
      </c>
      <c r="AB106" s="5">
        <v>-0.30539300000000003</v>
      </c>
      <c r="AC106" s="5">
        <v>-0.31228600000000001</v>
      </c>
      <c r="AD106" s="5">
        <v>-0.31930700000000001</v>
      </c>
    </row>
    <row r="107" spans="1:30" x14ac:dyDescent="0.25">
      <c r="A107" t="s">
        <v>29</v>
      </c>
      <c r="B107" s="5">
        <v>-5.9976669999999999E-3</v>
      </c>
      <c r="C107" s="5">
        <v>1.486089E-2</v>
      </c>
      <c r="D107" s="5">
        <v>3.2296650000000003E-2</v>
      </c>
      <c r="E107" s="5">
        <v>4.1019100000000003E-2</v>
      </c>
      <c r="F107" s="5">
        <v>-7.444539E-3</v>
      </c>
      <c r="G107" s="5">
        <v>-1.9567970000000001E-2</v>
      </c>
      <c r="H107" s="5">
        <v>-4.2651059999999998E-2</v>
      </c>
      <c r="I107" s="5">
        <v>-5.8122510000000002E-2</v>
      </c>
      <c r="J107" s="5">
        <v>-8.3192310000000005E-2</v>
      </c>
      <c r="K107" s="5">
        <v>-0.178199</v>
      </c>
      <c r="L107" s="5">
        <v>-0.21415300000000001</v>
      </c>
      <c r="M107" s="5">
        <v>-0.25166500000000003</v>
      </c>
      <c r="N107" s="5">
        <v>-0.28151199999999998</v>
      </c>
      <c r="O107" s="5">
        <v>-0.31373600000000001</v>
      </c>
      <c r="P107" s="5">
        <v>-0.334318</v>
      </c>
      <c r="Q107" s="5">
        <v>-0.36708400000000002</v>
      </c>
      <c r="R107" s="5">
        <v>-0.38860699999999998</v>
      </c>
      <c r="S107" s="5">
        <v>-0.41283900000000001</v>
      </c>
      <c r="T107" s="5">
        <v>-0.437944</v>
      </c>
      <c r="U107" s="5">
        <v>-0.44736599999999999</v>
      </c>
      <c r="V107" s="5">
        <v>-0.45693499999999998</v>
      </c>
      <c r="W107" s="5">
        <v>-0.46417900000000001</v>
      </c>
      <c r="X107" s="5">
        <v>-0.471414</v>
      </c>
      <c r="Y107" s="5">
        <v>-0.47475200000000001</v>
      </c>
      <c r="Z107" s="5">
        <v>-0.47608800000000001</v>
      </c>
      <c r="AA107" s="5">
        <v>-0.48050700000000002</v>
      </c>
      <c r="AB107" s="5">
        <v>-0.49526100000000001</v>
      </c>
      <c r="AC107" s="5">
        <v>-0.50904199999999999</v>
      </c>
      <c r="AD107" s="5">
        <v>-0.52267699999999995</v>
      </c>
    </row>
    <row r="108" spans="1:30" x14ac:dyDescent="0.25">
      <c r="A108" t="s">
        <v>30</v>
      </c>
      <c r="B108" s="5">
        <v>4.8693149999999999E-3</v>
      </c>
      <c r="C108" s="5">
        <v>1.840458E-2</v>
      </c>
      <c r="D108" s="5">
        <v>3.1813710000000002E-2</v>
      </c>
      <c r="E108" s="5">
        <v>4.0270519999999997E-2</v>
      </c>
      <c r="F108" s="5">
        <v>1.5356740000000001E-2</v>
      </c>
      <c r="G108" s="5">
        <v>1.1355000000000001E-2</v>
      </c>
      <c r="H108" s="5">
        <v>-1.0658239999999999E-3</v>
      </c>
      <c r="I108" s="5">
        <v>-1.085294E-2</v>
      </c>
      <c r="J108" s="5">
        <v>-2.6512999999999998E-2</v>
      </c>
      <c r="K108" s="5">
        <v>-7.9553479999999996E-2</v>
      </c>
      <c r="L108" s="5">
        <v>-9.9439050000000001E-2</v>
      </c>
      <c r="M108" s="5">
        <v>-0.12156500000000001</v>
      </c>
      <c r="N108" s="5">
        <v>-0.13852900000000001</v>
      </c>
      <c r="O108" s="5">
        <v>-0.157027</v>
      </c>
      <c r="P108" s="5">
        <v>-0.168827</v>
      </c>
      <c r="Q108" s="5">
        <v>-0.18803600000000001</v>
      </c>
      <c r="R108" s="5">
        <v>-0.19901199999999999</v>
      </c>
      <c r="S108" s="5">
        <v>-0.211649</v>
      </c>
      <c r="T108" s="5">
        <v>-0.224966</v>
      </c>
      <c r="U108" s="5">
        <v>-0.228937</v>
      </c>
      <c r="V108" s="5">
        <v>-0.23199400000000001</v>
      </c>
      <c r="W108" s="5">
        <v>-0.23346800000000001</v>
      </c>
      <c r="X108" s="5">
        <v>-0.23505200000000001</v>
      </c>
      <c r="Y108" s="5">
        <v>-0.23397999999999999</v>
      </c>
      <c r="Z108" s="5">
        <v>-0.23219899999999999</v>
      </c>
      <c r="AA108" s="5">
        <v>-0.23266100000000001</v>
      </c>
      <c r="AB108" s="5">
        <v>-0.241203</v>
      </c>
      <c r="AC108" s="5">
        <v>-0.249499</v>
      </c>
      <c r="AD108" s="5">
        <v>-0.25795299999999999</v>
      </c>
    </row>
    <row r="109" spans="1:30" x14ac:dyDescent="0.25">
      <c r="A109" t="s">
        <v>31</v>
      </c>
      <c r="B109" s="5">
        <v>5.0769889999999998E-2</v>
      </c>
      <c r="C109" s="5">
        <v>0.110557</v>
      </c>
      <c r="D109" s="5">
        <v>0.16273699999999999</v>
      </c>
      <c r="E109" s="5">
        <v>0.19811999999999999</v>
      </c>
      <c r="F109" s="5">
        <v>0.19570599999999999</v>
      </c>
      <c r="G109" s="5">
        <v>0.20049500000000001</v>
      </c>
      <c r="H109" s="5">
        <v>0.17531099999999999</v>
      </c>
      <c r="I109" s="5">
        <v>0.155643</v>
      </c>
      <c r="J109" s="5">
        <v>0.114941</v>
      </c>
      <c r="K109" s="5">
        <v>1.7693449999999999E-2</v>
      </c>
      <c r="L109" s="5">
        <v>-4.7865329999999998E-2</v>
      </c>
      <c r="M109" s="5">
        <v>-0.115796</v>
      </c>
      <c r="N109" s="5">
        <v>-0.17100499999999999</v>
      </c>
      <c r="O109" s="5">
        <v>-0.22874700000000001</v>
      </c>
      <c r="P109" s="5">
        <v>-0.26384200000000002</v>
      </c>
      <c r="Q109" s="5">
        <v>-0.31391799999999997</v>
      </c>
      <c r="R109" s="5">
        <v>-0.34932600000000003</v>
      </c>
      <c r="S109" s="5">
        <v>-0.38857900000000001</v>
      </c>
      <c r="T109" s="5">
        <v>-0.42847400000000002</v>
      </c>
      <c r="U109" s="5">
        <v>-0.44328499999999998</v>
      </c>
      <c r="V109" s="5">
        <v>-0.45768399999999998</v>
      </c>
      <c r="W109" s="5">
        <v>-0.46990500000000002</v>
      </c>
      <c r="X109" s="5">
        <v>-0.48239199999999999</v>
      </c>
      <c r="Y109" s="5">
        <v>-0.49039300000000002</v>
      </c>
      <c r="Z109" s="5">
        <v>-0.494506</v>
      </c>
      <c r="AA109" s="5">
        <v>-0.50259799999999999</v>
      </c>
      <c r="AB109" s="5">
        <v>-0.52408399999999999</v>
      </c>
      <c r="AC109" s="5">
        <v>-0.54439099999999996</v>
      </c>
      <c r="AD109" s="5">
        <v>-0.56463799999999997</v>
      </c>
    </row>
    <row r="110" spans="1:30" ht="20.25" thickBot="1" x14ac:dyDescent="0.35">
      <c r="A110" s="38"/>
    </row>
    <row r="111" spans="1:30" ht="21" thickTop="1" thickBot="1" x14ac:dyDescent="0.35">
      <c r="A111" s="38" t="s">
        <v>198</v>
      </c>
    </row>
    <row r="112" spans="1:30" ht="15.75" thickTop="1" x14ac:dyDescent="0.25">
      <c r="B112" s="1">
        <v>2022</v>
      </c>
      <c r="C112" s="2">
        <v>2023</v>
      </c>
      <c r="D112" s="1">
        <v>2024</v>
      </c>
      <c r="E112" s="2">
        <v>2025</v>
      </c>
      <c r="F112" s="1">
        <v>2026</v>
      </c>
      <c r="G112" s="2">
        <v>2027</v>
      </c>
      <c r="H112" s="1">
        <v>2028</v>
      </c>
      <c r="I112" s="2">
        <v>2029</v>
      </c>
      <c r="J112" s="1">
        <v>2030</v>
      </c>
      <c r="K112" s="2">
        <v>2031</v>
      </c>
      <c r="L112" s="1">
        <v>2032</v>
      </c>
      <c r="M112" s="2">
        <v>2033</v>
      </c>
      <c r="N112" s="1">
        <v>2034</v>
      </c>
      <c r="O112" s="2">
        <v>2035</v>
      </c>
      <c r="P112" s="1">
        <v>2036</v>
      </c>
      <c r="Q112" s="2">
        <v>2037</v>
      </c>
      <c r="R112" s="1">
        <v>2038</v>
      </c>
      <c r="S112" s="2">
        <v>2039</v>
      </c>
      <c r="T112" s="1">
        <v>2040</v>
      </c>
      <c r="U112" s="2">
        <v>2041</v>
      </c>
      <c r="V112" s="1">
        <v>2042</v>
      </c>
      <c r="W112" s="2">
        <v>2043</v>
      </c>
      <c r="X112" s="1">
        <v>2044</v>
      </c>
      <c r="Y112" s="2">
        <v>2045</v>
      </c>
      <c r="Z112" s="1">
        <v>2046</v>
      </c>
      <c r="AA112" s="2">
        <v>2047</v>
      </c>
      <c r="AB112" s="1">
        <v>2048</v>
      </c>
      <c r="AC112" s="2">
        <v>2049</v>
      </c>
      <c r="AD112" s="1">
        <v>2050</v>
      </c>
    </row>
    <row r="113" spans="1:30" x14ac:dyDescent="0.25">
      <c r="A113" t="s">
        <v>143</v>
      </c>
      <c r="B113" s="5">
        <v>2.18944E-3</v>
      </c>
      <c r="C113" s="5">
        <v>1.2438329999999999E-2</v>
      </c>
      <c r="D113" s="5">
        <v>2.246126E-2</v>
      </c>
      <c r="E113" s="5">
        <v>2.993701E-2</v>
      </c>
      <c r="F113" s="5">
        <v>3.120013E-2</v>
      </c>
      <c r="G113" s="5">
        <v>2.263385E-2</v>
      </c>
      <c r="H113" s="5">
        <v>9.9647490000000002E-3</v>
      </c>
      <c r="I113" s="5">
        <v>5.4151329999999997E-4</v>
      </c>
      <c r="J113" s="5">
        <v>-9.2792719999999999E-3</v>
      </c>
      <c r="K113" s="5">
        <v>-4.470615E-2</v>
      </c>
      <c r="L113" s="5">
        <v>-5.960439E-2</v>
      </c>
      <c r="M113" s="5">
        <v>-7.4208789999999997E-2</v>
      </c>
      <c r="N113" s="5">
        <v>-8.7904209999999997E-2</v>
      </c>
      <c r="O113" s="5">
        <v>-0.102523</v>
      </c>
      <c r="P113" s="5">
        <v>-0.11347599999999999</v>
      </c>
      <c r="Q113" s="5">
        <v>-0.13070899999999999</v>
      </c>
      <c r="R113" s="5">
        <v>-0.139899</v>
      </c>
      <c r="S113" s="5">
        <v>-0.149729</v>
      </c>
      <c r="T113" s="5">
        <v>-0.15987499999999999</v>
      </c>
      <c r="U113" s="5">
        <v>-0.16375100000000001</v>
      </c>
      <c r="V113" s="5">
        <v>-0.166127</v>
      </c>
      <c r="W113" s="5">
        <v>-0.16586100000000001</v>
      </c>
      <c r="X113" s="5">
        <v>-0.16491900000000001</v>
      </c>
      <c r="Y113" s="5">
        <v>-0.16078400000000001</v>
      </c>
      <c r="Z113" s="5">
        <v>-0.156363</v>
      </c>
      <c r="AA113" s="5">
        <v>-0.1537</v>
      </c>
      <c r="AB113" s="5">
        <v>-0.158614</v>
      </c>
      <c r="AC113" s="5">
        <v>-0.16411000000000001</v>
      </c>
      <c r="AD113" s="5">
        <v>-0.17044100000000001</v>
      </c>
    </row>
    <row r="114" spans="1:30" x14ac:dyDescent="0.25">
      <c r="A114" t="s">
        <v>144</v>
      </c>
      <c r="B114" s="5">
        <v>1.7523149999999999E-3</v>
      </c>
      <c r="C114" s="5">
        <v>9.8029599999999995E-3</v>
      </c>
      <c r="D114" s="5">
        <v>1.7979740000000001E-2</v>
      </c>
      <c r="E114" s="5">
        <v>2.4377550000000001E-2</v>
      </c>
      <c r="F114" s="5">
        <v>2.672014E-2</v>
      </c>
      <c r="G114" s="5">
        <v>1.957799E-2</v>
      </c>
      <c r="H114" s="5">
        <v>9.2629940000000001E-3</v>
      </c>
      <c r="I114" s="5">
        <v>1.4897879999999999E-3</v>
      </c>
      <c r="J114" s="5">
        <v>-6.6110250000000004E-3</v>
      </c>
      <c r="K114" s="5">
        <v>-3.4782939999999998E-2</v>
      </c>
      <c r="L114" s="5">
        <v>-4.8547010000000002E-2</v>
      </c>
      <c r="M114" s="5">
        <v>-6.1486829999999999E-2</v>
      </c>
      <c r="N114" s="5">
        <v>-7.3479810000000007E-2</v>
      </c>
      <c r="O114" s="5">
        <v>-8.6131890000000003E-2</v>
      </c>
      <c r="P114" s="5">
        <v>-9.5830929999999995E-2</v>
      </c>
      <c r="Q114" s="5">
        <v>-0.110637</v>
      </c>
      <c r="R114" s="5">
        <v>-0.11915100000000001</v>
      </c>
      <c r="S114" s="5">
        <v>-0.12815699999999999</v>
      </c>
      <c r="T114" s="5">
        <v>-0.13743</v>
      </c>
      <c r="U114" s="5">
        <v>-0.14157600000000001</v>
      </c>
      <c r="V114" s="5">
        <v>-0.14440600000000001</v>
      </c>
      <c r="W114" s="5">
        <v>-0.14496600000000001</v>
      </c>
      <c r="X114" s="5">
        <v>-0.14483799999999999</v>
      </c>
      <c r="Y114" s="5">
        <v>-0.14197699999999999</v>
      </c>
      <c r="Z114" s="5">
        <v>-0.13869200000000001</v>
      </c>
      <c r="AA114" s="5">
        <v>-0.13675399999999999</v>
      </c>
      <c r="AB114" s="5">
        <v>-0.14102500000000001</v>
      </c>
      <c r="AC114" s="5">
        <v>-0.14587600000000001</v>
      </c>
      <c r="AD114" s="5">
        <v>-0.15149599999999999</v>
      </c>
    </row>
    <row r="115" spans="1:30" x14ac:dyDescent="0.25">
      <c r="A115" t="s">
        <v>145</v>
      </c>
      <c r="B115" s="5">
        <v>1.5072869999999999E-3</v>
      </c>
      <c r="C115" s="5">
        <v>1.303497E-2</v>
      </c>
      <c r="D115" s="5">
        <v>2.2098659999999999E-2</v>
      </c>
      <c r="E115" s="5">
        <v>2.7190519999999999E-2</v>
      </c>
      <c r="F115" s="5">
        <v>-1.859411E-2</v>
      </c>
      <c r="G115" s="5">
        <v>-3.076102E-2</v>
      </c>
      <c r="H115" s="5">
        <v>-4.3952570000000003E-2</v>
      </c>
      <c r="I115" s="5">
        <v>-5.3433000000000001E-2</v>
      </c>
      <c r="J115" s="5">
        <v>-6.3529199999999994E-2</v>
      </c>
      <c r="K115" s="5">
        <v>-0.14499699999999999</v>
      </c>
      <c r="L115" s="5">
        <v>-0.15260099999999999</v>
      </c>
      <c r="M115" s="5">
        <v>-0.16295699999999999</v>
      </c>
      <c r="N115" s="5">
        <v>-0.17496800000000001</v>
      </c>
      <c r="O115" s="5">
        <v>-0.18879299999999999</v>
      </c>
      <c r="P115" s="5">
        <v>-0.200456</v>
      </c>
      <c r="Q115" s="5">
        <v>-0.21978</v>
      </c>
      <c r="R115" s="5">
        <v>-0.229517</v>
      </c>
      <c r="S115" s="5">
        <v>-0.240205</v>
      </c>
      <c r="T115" s="5">
        <v>-0.25200299999999998</v>
      </c>
      <c r="U115" s="5">
        <v>-0.256158</v>
      </c>
      <c r="V115" s="5">
        <v>-0.25940200000000002</v>
      </c>
      <c r="W115" s="5">
        <v>-0.25994200000000001</v>
      </c>
      <c r="X115" s="5">
        <v>-0.260216</v>
      </c>
      <c r="Y115" s="5">
        <v>-0.25713599999999998</v>
      </c>
      <c r="Z115" s="5">
        <v>-0.25418299999999999</v>
      </c>
      <c r="AA115" s="5">
        <v>-0.25344699999999998</v>
      </c>
      <c r="AB115" s="5">
        <v>-0.26107399999999997</v>
      </c>
      <c r="AC115" s="5">
        <v>-0.26877099999999998</v>
      </c>
      <c r="AD115" s="5">
        <v>-0.27708700000000003</v>
      </c>
    </row>
    <row r="116" spans="1:30" x14ac:dyDescent="0.25">
      <c r="A116" t="s">
        <v>146</v>
      </c>
      <c r="B116" s="5">
        <v>9.6893700000000001E-4</v>
      </c>
      <c r="C116" s="5">
        <v>1.1880109999999999E-2</v>
      </c>
      <c r="D116" s="5">
        <v>2.06497E-2</v>
      </c>
      <c r="E116" s="5">
        <v>2.5731569999999999E-2</v>
      </c>
      <c r="F116" s="5">
        <v>-1.441953E-2</v>
      </c>
      <c r="G116" s="5">
        <v>-2.6352190000000001E-2</v>
      </c>
      <c r="H116" s="5">
        <v>-3.9242310000000002E-2</v>
      </c>
      <c r="I116" s="5">
        <v>-4.8488969999999999E-2</v>
      </c>
      <c r="J116" s="5">
        <v>-5.8107399999999997E-2</v>
      </c>
      <c r="K116" s="5">
        <v>-0.13303999999999999</v>
      </c>
      <c r="L116" s="5">
        <v>-0.141204</v>
      </c>
      <c r="M116" s="5">
        <v>-0.151503</v>
      </c>
      <c r="N116" s="5">
        <v>-0.16323199999999999</v>
      </c>
      <c r="O116" s="5">
        <v>-0.17662900000000001</v>
      </c>
      <c r="P116" s="5">
        <v>-0.187892</v>
      </c>
      <c r="Q116" s="5">
        <v>-0.206515</v>
      </c>
      <c r="R116" s="5">
        <v>-0.21590100000000001</v>
      </c>
      <c r="S116" s="5">
        <v>-0.22617000000000001</v>
      </c>
      <c r="T116" s="5">
        <v>-0.23746100000000001</v>
      </c>
      <c r="U116" s="5">
        <v>-0.241509</v>
      </c>
      <c r="V116" s="5">
        <v>-0.244558</v>
      </c>
      <c r="W116" s="5">
        <v>-0.244921</v>
      </c>
      <c r="X116" s="5">
        <v>-0.24498</v>
      </c>
      <c r="Y116" s="5">
        <v>-0.24174200000000001</v>
      </c>
      <c r="Z116" s="5">
        <v>-0.238622</v>
      </c>
      <c r="AA116" s="5">
        <v>-0.23763999999999999</v>
      </c>
      <c r="AB116" s="5">
        <v>-0.244837</v>
      </c>
      <c r="AC116" s="5">
        <v>-0.25220100000000001</v>
      </c>
      <c r="AD116" s="5">
        <v>-0.26020500000000002</v>
      </c>
    </row>
    <row r="117" spans="1:30" x14ac:dyDescent="0.25">
      <c r="A117" t="s">
        <v>147</v>
      </c>
      <c r="B117" s="5">
        <v>1.351192E-3</v>
      </c>
      <c r="C117" s="5">
        <v>1.056667E-2</v>
      </c>
      <c r="D117" s="5">
        <v>1.8940209999999999E-2</v>
      </c>
      <c r="E117" s="5">
        <v>2.477014E-2</v>
      </c>
      <c r="F117" s="5">
        <v>9.2328329999999993E-3</v>
      </c>
      <c r="G117" s="5">
        <v>1.601994E-4</v>
      </c>
      <c r="H117" s="5">
        <v>-1.135627E-2</v>
      </c>
      <c r="I117" s="5">
        <v>-2.0008709999999999E-2</v>
      </c>
      <c r="J117" s="5">
        <v>-2.9212459999999999E-2</v>
      </c>
      <c r="K117" s="5">
        <v>-7.7538300000000004E-2</v>
      </c>
      <c r="L117" s="5">
        <v>-9.0161850000000002E-2</v>
      </c>
      <c r="M117" s="5">
        <v>-0.103286</v>
      </c>
      <c r="N117" s="5">
        <v>-0.11641799999999999</v>
      </c>
      <c r="O117" s="5">
        <v>-0.13054299999999999</v>
      </c>
      <c r="P117" s="5">
        <v>-0.14186299999999999</v>
      </c>
      <c r="Q117" s="5">
        <v>-0.15904399999999999</v>
      </c>
      <c r="R117" s="5">
        <v>-0.16888600000000001</v>
      </c>
      <c r="S117" s="5">
        <v>-0.17929800000000001</v>
      </c>
      <c r="T117" s="5">
        <v>-0.19023300000000001</v>
      </c>
      <c r="U117" s="5">
        <v>-0.19503400000000001</v>
      </c>
      <c r="V117" s="5">
        <v>-0.198627</v>
      </c>
      <c r="W117" s="5">
        <v>-0.199766</v>
      </c>
      <c r="X117" s="5">
        <v>-0.20031599999999999</v>
      </c>
      <c r="Y117" s="5">
        <v>-0.19789999999999999</v>
      </c>
      <c r="Z117" s="5">
        <v>-0.19513800000000001</v>
      </c>
      <c r="AA117" s="5">
        <v>-0.193939</v>
      </c>
      <c r="AB117" s="5">
        <v>-0.19953299999999999</v>
      </c>
      <c r="AC117" s="5">
        <v>-0.205512</v>
      </c>
      <c r="AD117" s="5">
        <v>-0.21218999999999999</v>
      </c>
    </row>
    <row r="118" spans="1:30" x14ac:dyDescent="0.25">
      <c r="A118" t="s">
        <v>148</v>
      </c>
      <c r="B118" s="5">
        <v>1.4093560000000001E-3</v>
      </c>
      <c r="C118" s="5">
        <v>1.104165E-2</v>
      </c>
      <c r="D118" s="5">
        <v>1.9832240000000001E-2</v>
      </c>
      <c r="E118" s="5">
        <v>2.5933729999999999E-2</v>
      </c>
      <c r="F118" s="5">
        <v>9.2087309999999995E-3</v>
      </c>
      <c r="G118" s="5">
        <v>-1.6350849999999999E-4</v>
      </c>
      <c r="H118" s="5">
        <v>-1.1831110000000001E-2</v>
      </c>
      <c r="I118" s="5">
        <v>-2.0420130000000002E-2</v>
      </c>
      <c r="J118" s="5">
        <v>-2.9501599999999999E-2</v>
      </c>
      <c r="K118" s="5">
        <v>-7.9294370000000003E-2</v>
      </c>
      <c r="L118" s="5">
        <v>-9.1254630000000003E-2</v>
      </c>
      <c r="M118" s="5">
        <v>-0.10353</v>
      </c>
      <c r="N118" s="5">
        <v>-0.115743</v>
      </c>
      <c r="O118" s="5">
        <v>-0.12908700000000001</v>
      </c>
      <c r="P118" s="5">
        <v>-0.139706</v>
      </c>
      <c r="Q118" s="5">
        <v>-0.15656500000000001</v>
      </c>
      <c r="R118" s="5">
        <v>-0.165765</v>
      </c>
      <c r="S118" s="5">
        <v>-0.17564299999999999</v>
      </c>
      <c r="T118" s="5">
        <v>-0.18613199999999999</v>
      </c>
      <c r="U118" s="5">
        <v>-0.19040000000000001</v>
      </c>
      <c r="V118" s="5">
        <v>-0.19347200000000001</v>
      </c>
      <c r="W118" s="5">
        <v>-0.19406100000000001</v>
      </c>
      <c r="X118" s="5">
        <v>-0.19411999999999999</v>
      </c>
      <c r="Y118" s="5">
        <v>-0.19115399999999999</v>
      </c>
      <c r="Z118" s="5">
        <v>-0.187971</v>
      </c>
      <c r="AA118" s="5">
        <v>-0.18650700000000001</v>
      </c>
      <c r="AB118" s="5">
        <v>-0.19222700000000001</v>
      </c>
      <c r="AC118" s="5">
        <v>-0.19838</v>
      </c>
      <c r="AD118" s="5">
        <v>-0.205292</v>
      </c>
    </row>
    <row r="119" spans="1:30" x14ac:dyDescent="0.25">
      <c r="A119" t="s">
        <v>149</v>
      </c>
      <c r="B119" s="5">
        <v>1.29192E-3</v>
      </c>
      <c r="C119" s="5">
        <v>1.216689E-2</v>
      </c>
      <c r="D119" s="5">
        <v>2.1702240000000001E-2</v>
      </c>
      <c r="E119" s="5">
        <v>2.7961159999999999E-2</v>
      </c>
      <c r="F119" s="5">
        <v>4.4526050000000001E-3</v>
      </c>
      <c r="G119" s="5">
        <v>-6.2046000000000002E-3</v>
      </c>
      <c r="H119" s="5">
        <v>-1.930318E-2</v>
      </c>
      <c r="I119" s="5">
        <v>-2.896046E-2</v>
      </c>
      <c r="J119" s="5">
        <v>-3.9295549999999999E-2</v>
      </c>
      <c r="K119" s="5">
        <v>-9.8873730000000007E-2</v>
      </c>
      <c r="L119" s="5">
        <v>-0.111428</v>
      </c>
      <c r="M119" s="5">
        <v>-0.12509999999999999</v>
      </c>
      <c r="N119" s="5">
        <v>-0.13902600000000001</v>
      </c>
      <c r="O119" s="5">
        <v>-0.154198</v>
      </c>
      <c r="P119" s="5">
        <v>-0.166265</v>
      </c>
      <c r="Q119" s="5">
        <v>-0.18509900000000001</v>
      </c>
      <c r="R119" s="5">
        <v>-0.19523699999999999</v>
      </c>
      <c r="S119" s="5">
        <v>-0.20611299999999999</v>
      </c>
      <c r="T119" s="5">
        <v>-0.21767700000000001</v>
      </c>
      <c r="U119" s="5">
        <v>-0.22216</v>
      </c>
      <c r="V119" s="5">
        <v>-0.225437</v>
      </c>
      <c r="W119" s="5">
        <v>-0.22606499999999999</v>
      </c>
      <c r="X119" s="5">
        <v>-0.22623199999999999</v>
      </c>
      <c r="Y119" s="5">
        <v>-0.223188</v>
      </c>
      <c r="Z119" s="5">
        <v>-0.219996</v>
      </c>
      <c r="AA119" s="5">
        <v>-0.21873899999999999</v>
      </c>
      <c r="AB119" s="5">
        <v>-0.22526299999999999</v>
      </c>
      <c r="AC119" s="5">
        <v>-0.23208200000000001</v>
      </c>
      <c r="AD119" s="5">
        <v>-0.239591</v>
      </c>
    </row>
    <row r="120" spans="1:30" x14ac:dyDescent="0.25">
      <c r="A120" t="s">
        <v>150</v>
      </c>
      <c r="B120" s="5">
        <v>9.3982400000000002E-4</v>
      </c>
      <c r="C120" s="5">
        <v>1.034027E-2</v>
      </c>
      <c r="D120" s="5">
        <v>1.8497639999999999E-2</v>
      </c>
      <c r="E120" s="5">
        <v>2.3836570000000001E-2</v>
      </c>
      <c r="F120" s="5">
        <v>-2.630442E-4</v>
      </c>
      <c r="G120" s="5">
        <v>-9.9988170000000001E-3</v>
      </c>
      <c r="H120" s="5">
        <v>-2.146031E-2</v>
      </c>
      <c r="I120" s="5">
        <v>-2.988267E-2</v>
      </c>
      <c r="J120" s="5">
        <v>-3.8708039999999999E-2</v>
      </c>
      <c r="K120" s="5">
        <v>-9.4780909999999996E-2</v>
      </c>
      <c r="L120" s="5">
        <v>-0.10498499999999999</v>
      </c>
      <c r="M120" s="5">
        <v>-0.116317</v>
      </c>
      <c r="N120" s="5">
        <v>-0.12819700000000001</v>
      </c>
      <c r="O120" s="5">
        <v>-0.14133399999999999</v>
      </c>
      <c r="P120" s="5">
        <v>-0.15212000000000001</v>
      </c>
      <c r="Q120" s="5">
        <v>-0.169155</v>
      </c>
      <c r="R120" s="5">
        <v>-0.17835500000000001</v>
      </c>
      <c r="S120" s="5">
        <v>-0.18824299999999999</v>
      </c>
      <c r="T120" s="5">
        <v>-0.19883899999999999</v>
      </c>
      <c r="U120" s="5">
        <v>-0.203176</v>
      </c>
      <c r="V120" s="5">
        <v>-0.20640500000000001</v>
      </c>
      <c r="W120" s="5">
        <v>-0.20716100000000001</v>
      </c>
      <c r="X120" s="5">
        <v>-0.207456</v>
      </c>
      <c r="Y120" s="5">
        <v>-0.204735</v>
      </c>
      <c r="Z120" s="5">
        <v>-0.20189599999999999</v>
      </c>
      <c r="AA120" s="5">
        <v>-0.200796</v>
      </c>
      <c r="AB120" s="5">
        <v>-0.20685000000000001</v>
      </c>
      <c r="AC120" s="5">
        <v>-0.21320900000000001</v>
      </c>
      <c r="AD120" s="5">
        <v>-0.220248</v>
      </c>
    </row>
    <row r="121" spans="1:30" x14ac:dyDescent="0.25">
      <c r="A121" t="s">
        <v>151</v>
      </c>
      <c r="B121" s="5">
        <v>1.1837659999999999E-3</v>
      </c>
      <c r="C121" s="5">
        <v>1.219256E-2</v>
      </c>
      <c r="D121" s="5">
        <v>2.1734980000000001E-2</v>
      </c>
      <c r="E121" s="5">
        <v>2.7903939999999999E-2</v>
      </c>
      <c r="F121" s="5">
        <v>1.511543E-3</v>
      </c>
      <c r="G121" s="5">
        <v>-9.750145E-3</v>
      </c>
      <c r="H121" s="5">
        <v>-2.3118909999999999E-2</v>
      </c>
      <c r="I121" s="5">
        <v>-3.2929899999999998E-2</v>
      </c>
      <c r="J121" s="5">
        <v>-4.3261460000000002E-2</v>
      </c>
      <c r="K121" s="5">
        <v>-0.10599500000000001</v>
      </c>
      <c r="L121" s="5">
        <v>-0.118075</v>
      </c>
      <c r="M121" s="5">
        <v>-0.131301</v>
      </c>
      <c r="N121" s="5">
        <v>-0.14497699999999999</v>
      </c>
      <c r="O121" s="5">
        <v>-0.15998699999999999</v>
      </c>
      <c r="P121" s="5">
        <v>-0.172099</v>
      </c>
      <c r="Q121" s="5">
        <v>-0.19120100000000001</v>
      </c>
      <c r="R121" s="5">
        <v>-0.20133599999999999</v>
      </c>
      <c r="S121" s="5">
        <v>-0.21221799999999999</v>
      </c>
      <c r="T121" s="5">
        <v>-0.223827</v>
      </c>
      <c r="U121" s="5">
        <v>-0.228299</v>
      </c>
      <c r="V121" s="5">
        <v>-0.23149600000000001</v>
      </c>
      <c r="W121" s="5">
        <v>-0.23194799999999999</v>
      </c>
      <c r="X121" s="5">
        <v>-0.23191800000000001</v>
      </c>
      <c r="Y121" s="5">
        <v>-0.22856099999999999</v>
      </c>
      <c r="Z121" s="5">
        <v>-0.225106</v>
      </c>
      <c r="AA121" s="5">
        <v>-0.22365199999999999</v>
      </c>
      <c r="AB121" s="5">
        <v>-0.230243</v>
      </c>
      <c r="AC121" s="5">
        <v>-0.23716899999999999</v>
      </c>
      <c r="AD121" s="5">
        <v>-0.244812</v>
      </c>
    </row>
    <row r="122" spans="1:30" x14ac:dyDescent="0.25">
      <c r="A122" t="s">
        <v>152</v>
      </c>
      <c r="B122" s="5">
        <v>8.216613E-4</v>
      </c>
      <c r="C122" s="5">
        <v>1.153392E-2</v>
      </c>
      <c r="D122" s="5">
        <v>2.095609E-2</v>
      </c>
      <c r="E122" s="5">
        <v>2.7172689999999999E-2</v>
      </c>
      <c r="F122" s="5">
        <v>6.054696E-3</v>
      </c>
      <c r="G122" s="5">
        <v>-4.3047349999999996E-3</v>
      </c>
      <c r="H122" s="5">
        <v>-1.7252610000000002E-2</v>
      </c>
      <c r="I122" s="5">
        <v>-2.6799360000000001E-2</v>
      </c>
      <c r="J122" s="5">
        <v>-3.676952E-2</v>
      </c>
      <c r="K122" s="5">
        <v>-9.3845280000000003E-2</v>
      </c>
      <c r="L122" s="5">
        <v>-0.10539800000000001</v>
      </c>
      <c r="M122" s="5">
        <v>-0.11859699999999999</v>
      </c>
      <c r="N122" s="5">
        <v>-0.13234299999999999</v>
      </c>
      <c r="O122" s="5">
        <v>-0.14741399999999999</v>
      </c>
      <c r="P122" s="5">
        <v>-0.159557</v>
      </c>
      <c r="Q122" s="5">
        <v>-0.17849499999999999</v>
      </c>
      <c r="R122" s="5">
        <v>-0.188386</v>
      </c>
      <c r="S122" s="5">
        <v>-0.19899500000000001</v>
      </c>
      <c r="T122" s="5">
        <v>-0.21022299999999999</v>
      </c>
      <c r="U122" s="5">
        <v>-0.21453900000000001</v>
      </c>
      <c r="V122" s="5">
        <v>-0.217501</v>
      </c>
      <c r="W122" s="5">
        <v>-0.21770700000000001</v>
      </c>
      <c r="X122" s="5">
        <v>-0.21740300000000001</v>
      </c>
      <c r="Y122" s="5">
        <v>-0.21377099999999999</v>
      </c>
      <c r="Z122" s="5">
        <v>-0.21009900000000001</v>
      </c>
      <c r="AA122" s="5">
        <v>-0.20838999999999999</v>
      </c>
      <c r="AB122" s="5">
        <v>-0.21467700000000001</v>
      </c>
      <c r="AC122" s="5">
        <v>-0.22126000000000001</v>
      </c>
      <c r="AD122" s="5">
        <v>-0.22856099999999999</v>
      </c>
    </row>
    <row r="123" spans="1:30" x14ac:dyDescent="0.25">
      <c r="A123" t="s">
        <v>153</v>
      </c>
      <c r="B123" s="5">
        <v>1.847446E-3</v>
      </c>
      <c r="C123" s="5">
        <v>1.206844E-2</v>
      </c>
      <c r="D123" s="5">
        <v>2.2005879999999998E-2</v>
      </c>
      <c r="E123" s="5">
        <v>2.9424929999999998E-2</v>
      </c>
      <c r="F123" s="5">
        <v>3.0120279999999999E-2</v>
      </c>
      <c r="G123" s="5">
        <v>2.256186E-2</v>
      </c>
      <c r="H123" s="5">
        <v>1.041017E-2</v>
      </c>
      <c r="I123" s="5">
        <v>1.2202020000000001E-3</v>
      </c>
      <c r="J123" s="5">
        <v>-8.6026550000000007E-3</v>
      </c>
      <c r="K123" s="5">
        <v>-4.3585930000000002E-2</v>
      </c>
      <c r="L123" s="5">
        <v>-5.7800810000000001E-2</v>
      </c>
      <c r="M123" s="5">
        <v>-7.2663519999999995E-2</v>
      </c>
      <c r="N123" s="5">
        <v>-8.6803809999999995E-2</v>
      </c>
      <c r="O123" s="5">
        <v>-0.101936</v>
      </c>
      <c r="P123" s="5">
        <v>-0.113422</v>
      </c>
      <c r="Q123" s="5">
        <v>-0.13103100000000001</v>
      </c>
      <c r="R123" s="5">
        <v>-0.14049800000000001</v>
      </c>
      <c r="S123" s="5">
        <v>-0.15054600000000001</v>
      </c>
      <c r="T123" s="5">
        <v>-0.160802</v>
      </c>
      <c r="U123" s="5">
        <v>-0.16483600000000001</v>
      </c>
      <c r="V123" s="5">
        <v>-0.16733000000000001</v>
      </c>
      <c r="W123" s="5">
        <v>-0.16717299999999999</v>
      </c>
      <c r="X123" s="5">
        <v>-0.16630900000000001</v>
      </c>
      <c r="Y123" s="5">
        <v>-0.162271</v>
      </c>
      <c r="Z123" s="5">
        <v>-0.157947</v>
      </c>
      <c r="AA123" s="5">
        <v>-0.15534200000000001</v>
      </c>
      <c r="AB123" s="5">
        <v>-0.160189</v>
      </c>
      <c r="AC123" s="5">
        <v>-0.165548</v>
      </c>
      <c r="AD123" s="5">
        <v>-0.171734</v>
      </c>
    </row>
    <row r="124" spans="1:30" x14ac:dyDescent="0.25">
      <c r="A124" t="s">
        <v>154</v>
      </c>
      <c r="B124" s="5">
        <v>1.104715E-3</v>
      </c>
      <c r="C124" s="5">
        <v>1.130664E-2</v>
      </c>
      <c r="D124" s="5">
        <v>2.1194910000000001E-2</v>
      </c>
      <c r="E124" s="5">
        <v>2.8516059999999999E-2</v>
      </c>
      <c r="F124" s="5">
        <v>3.0660900000000001E-2</v>
      </c>
      <c r="G124" s="5">
        <v>2.2278840000000001E-2</v>
      </c>
      <c r="H124" s="5">
        <v>9.6953079999999997E-3</v>
      </c>
      <c r="I124" s="5">
        <v>3.2900410000000002E-4</v>
      </c>
      <c r="J124" s="5">
        <v>-9.4543600000000002E-3</v>
      </c>
      <c r="K124" s="5">
        <v>-4.308186E-2</v>
      </c>
      <c r="L124" s="5">
        <v>-5.7972950000000002E-2</v>
      </c>
      <c r="M124" s="5">
        <v>-7.2893749999999993E-2</v>
      </c>
      <c r="N124" s="5">
        <v>-8.6885649999999995E-2</v>
      </c>
      <c r="O124" s="5">
        <v>-0.101781</v>
      </c>
      <c r="P124" s="5">
        <v>-0.112943</v>
      </c>
      <c r="Q124" s="5">
        <v>-0.13030600000000001</v>
      </c>
      <c r="R124" s="5">
        <v>-0.139488</v>
      </c>
      <c r="S124" s="5">
        <v>-0.14927099999999999</v>
      </c>
      <c r="T124" s="5">
        <v>-0.15928100000000001</v>
      </c>
      <c r="U124" s="5">
        <v>-0.16306899999999999</v>
      </c>
      <c r="V124" s="5">
        <v>-0.165298</v>
      </c>
      <c r="W124" s="5">
        <v>-0.16484599999999999</v>
      </c>
      <c r="X124" s="5">
        <v>-0.163717</v>
      </c>
      <c r="Y124" s="5">
        <v>-0.159385</v>
      </c>
      <c r="Z124" s="5">
        <v>-0.15479599999999999</v>
      </c>
      <c r="AA124" s="5">
        <v>-0.15198500000000001</v>
      </c>
      <c r="AB124" s="5">
        <v>-0.156782</v>
      </c>
      <c r="AC124" s="5">
        <v>-0.16214100000000001</v>
      </c>
      <c r="AD124" s="5">
        <v>-0.16833600000000001</v>
      </c>
    </row>
    <row r="125" spans="1:30" x14ac:dyDescent="0.25">
      <c r="A125" t="s">
        <v>155</v>
      </c>
      <c r="B125" s="5">
        <v>1.5953429999999999E-3</v>
      </c>
      <c r="C125" s="5">
        <v>1.4072879999999999E-2</v>
      </c>
      <c r="D125" s="5">
        <v>2.3705469999999999E-2</v>
      </c>
      <c r="E125" s="5">
        <v>2.8905670000000001E-2</v>
      </c>
      <c r="F125" s="5">
        <v>-2.1657019999999999E-2</v>
      </c>
      <c r="G125" s="5">
        <v>-3.4315039999999998E-2</v>
      </c>
      <c r="H125" s="5">
        <v>-4.8339300000000002E-2</v>
      </c>
      <c r="I125" s="5">
        <v>-5.848565E-2</v>
      </c>
      <c r="J125" s="5">
        <v>-6.9472419999999993E-2</v>
      </c>
      <c r="K125" s="5">
        <v>-0.15779899999999999</v>
      </c>
      <c r="L125" s="5">
        <v>-0.16531399999999999</v>
      </c>
      <c r="M125" s="5">
        <v>-0.17646999999999999</v>
      </c>
      <c r="N125" s="5">
        <v>-0.18957599999999999</v>
      </c>
      <c r="O125" s="5">
        <v>-0.204652</v>
      </c>
      <c r="P125" s="5">
        <v>-0.21727199999999999</v>
      </c>
      <c r="Q125" s="5">
        <v>-0.23800399999999999</v>
      </c>
      <c r="R125" s="5">
        <v>-0.24831700000000001</v>
      </c>
      <c r="S125" s="5">
        <v>-0.25964100000000001</v>
      </c>
      <c r="T125" s="5">
        <v>-0.27213199999999999</v>
      </c>
      <c r="U125" s="5">
        <v>-0.27632600000000002</v>
      </c>
      <c r="V125" s="5">
        <v>-0.279609</v>
      </c>
      <c r="W125" s="5">
        <v>-0.28004000000000001</v>
      </c>
      <c r="X125" s="5">
        <v>-0.28026600000000002</v>
      </c>
      <c r="Y125" s="5">
        <v>-0.27698</v>
      </c>
      <c r="Z125" s="5">
        <v>-0.27388000000000001</v>
      </c>
      <c r="AA125" s="5">
        <v>-0.27317399999999997</v>
      </c>
      <c r="AB125" s="5">
        <v>-0.28129999999999999</v>
      </c>
      <c r="AC125" s="5">
        <v>-0.289379</v>
      </c>
      <c r="AD125" s="5">
        <v>-0.29801800000000001</v>
      </c>
    </row>
    <row r="126" spans="1:30" x14ac:dyDescent="0.25">
      <c r="A126" t="s">
        <v>156</v>
      </c>
      <c r="B126" s="5">
        <v>7.9264639999999996E-4</v>
      </c>
      <c r="C126" s="5">
        <v>1.233821E-2</v>
      </c>
      <c r="D126" s="5">
        <v>2.1536920000000001E-2</v>
      </c>
      <c r="E126" s="5">
        <v>2.676473E-2</v>
      </c>
      <c r="F126" s="5">
        <v>-1.2402720000000001E-2</v>
      </c>
      <c r="G126" s="5">
        <v>-2.4521210000000002E-2</v>
      </c>
      <c r="H126" s="5">
        <v>-3.7929909999999997E-2</v>
      </c>
      <c r="I126" s="5">
        <v>-4.746003E-2</v>
      </c>
      <c r="J126" s="5">
        <v>-5.7470010000000002E-2</v>
      </c>
      <c r="K126" s="5">
        <v>-0.13253599999999999</v>
      </c>
      <c r="L126" s="5">
        <v>-0.14079700000000001</v>
      </c>
      <c r="M126" s="5">
        <v>-0.151341</v>
      </c>
      <c r="N126" s="5">
        <v>-0.16323599999999999</v>
      </c>
      <c r="O126" s="5">
        <v>-0.17691499999999999</v>
      </c>
      <c r="P126" s="5">
        <v>-0.188197</v>
      </c>
      <c r="Q126" s="5">
        <v>-0.20724999999999999</v>
      </c>
      <c r="R126" s="5">
        <v>-0.21662500000000001</v>
      </c>
      <c r="S126" s="5">
        <v>-0.226962</v>
      </c>
      <c r="T126" s="5">
        <v>-0.23830999999999999</v>
      </c>
      <c r="U126" s="5">
        <v>-0.24208399999999999</v>
      </c>
      <c r="V126" s="5">
        <v>-0.244838</v>
      </c>
      <c r="W126" s="5">
        <v>-0.244809</v>
      </c>
      <c r="X126" s="5">
        <v>-0.244475</v>
      </c>
      <c r="Y126" s="5">
        <v>-0.24071799999999999</v>
      </c>
      <c r="Z126" s="5">
        <v>-0.23708699999999999</v>
      </c>
      <c r="AA126" s="5">
        <v>-0.23569399999999999</v>
      </c>
      <c r="AB126" s="5">
        <v>-0.24285100000000001</v>
      </c>
      <c r="AC126" s="5">
        <v>-0.25015599999999999</v>
      </c>
      <c r="AD126" s="5">
        <v>-0.25812000000000002</v>
      </c>
    </row>
    <row r="127" spans="1:30" x14ac:dyDescent="0.25">
      <c r="A127" t="s">
        <v>157</v>
      </c>
      <c r="B127" s="5">
        <v>1.633853E-3</v>
      </c>
      <c r="C127" s="5">
        <v>1.207686E-2</v>
      </c>
      <c r="D127" s="5">
        <v>2.1610509999999999E-2</v>
      </c>
      <c r="E127" s="5">
        <v>2.826994E-2</v>
      </c>
      <c r="F127" s="5">
        <v>1.1789239999999999E-2</v>
      </c>
      <c r="G127" s="5">
        <v>1.3573050000000001E-3</v>
      </c>
      <c r="H127" s="5">
        <v>-1.150763E-2</v>
      </c>
      <c r="I127" s="5">
        <v>-2.106806E-2</v>
      </c>
      <c r="J127" s="5">
        <v>-3.1228949999999998E-2</v>
      </c>
      <c r="K127" s="5">
        <v>-8.3346989999999996E-2</v>
      </c>
      <c r="L127" s="5">
        <v>-9.7659700000000002E-2</v>
      </c>
      <c r="M127" s="5">
        <v>-0.112022</v>
      </c>
      <c r="N127" s="5">
        <v>-0.126058</v>
      </c>
      <c r="O127" s="5">
        <v>-0.14100699999999999</v>
      </c>
      <c r="P127" s="5">
        <v>-0.15274199999999999</v>
      </c>
      <c r="Q127" s="5">
        <v>-0.17075599999999999</v>
      </c>
      <c r="R127" s="5">
        <v>-0.18079799999999999</v>
      </c>
      <c r="S127" s="5">
        <v>-0.19142000000000001</v>
      </c>
      <c r="T127" s="5">
        <v>-0.20258399999999999</v>
      </c>
      <c r="U127" s="5">
        <v>-0.20710700000000001</v>
      </c>
      <c r="V127" s="5">
        <v>-0.210336</v>
      </c>
      <c r="W127" s="5">
        <v>-0.21094399999999999</v>
      </c>
      <c r="X127" s="5">
        <v>-0.21096400000000001</v>
      </c>
      <c r="Y127" s="5">
        <v>-0.20786099999999999</v>
      </c>
      <c r="Z127" s="5">
        <v>-0.204462</v>
      </c>
      <c r="AA127" s="5">
        <v>-0.202821</v>
      </c>
      <c r="AB127" s="5">
        <v>-0.20855000000000001</v>
      </c>
      <c r="AC127" s="5">
        <v>-0.21476200000000001</v>
      </c>
      <c r="AD127" s="5">
        <v>-0.22176999999999999</v>
      </c>
    </row>
    <row r="128" spans="1:30" x14ac:dyDescent="0.25">
      <c r="A128" t="s">
        <v>158</v>
      </c>
      <c r="B128" s="5">
        <v>9.0020360000000002E-4</v>
      </c>
      <c r="C128" s="5">
        <v>1.015104E-2</v>
      </c>
      <c r="D128" s="5">
        <v>1.867771E-2</v>
      </c>
      <c r="E128" s="5">
        <v>2.4711110000000001E-2</v>
      </c>
      <c r="F128" s="5">
        <v>9.6989750000000003E-3</v>
      </c>
      <c r="G128" s="5">
        <v>-1.7469769999999999E-4</v>
      </c>
      <c r="H128" s="5">
        <v>-1.1952020000000001E-2</v>
      </c>
      <c r="I128" s="5">
        <v>-2.068938E-2</v>
      </c>
      <c r="J128" s="5">
        <v>-2.9674140000000002E-2</v>
      </c>
      <c r="K128" s="5">
        <v>-7.7540860000000003E-2</v>
      </c>
      <c r="L128" s="5">
        <v>-9.0483270000000005E-2</v>
      </c>
      <c r="M128" s="5">
        <v>-0.103338</v>
      </c>
      <c r="N128" s="5">
        <v>-0.116092</v>
      </c>
      <c r="O128" s="5">
        <v>-0.12971099999999999</v>
      </c>
      <c r="P128" s="5">
        <v>-0.140596</v>
      </c>
      <c r="Q128" s="5">
        <v>-0.15729899999999999</v>
      </c>
      <c r="R128" s="5">
        <v>-0.166598</v>
      </c>
      <c r="S128" s="5">
        <v>-0.17641899999999999</v>
      </c>
      <c r="T128" s="5">
        <v>-0.18677099999999999</v>
      </c>
      <c r="U128" s="5">
        <v>-0.19114800000000001</v>
      </c>
      <c r="V128" s="5">
        <v>-0.19423000000000001</v>
      </c>
      <c r="W128" s="5">
        <v>-0.194829</v>
      </c>
      <c r="X128" s="5">
        <v>-0.19483900000000001</v>
      </c>
      <c r="Y128" s="5">
        <v>-0.19189200000000001</v>
      </c>
      <c r="Z128" s="5">
        <v>-0.188719</v>
      </c>
      <c r="AA128" s="5">
        <v>-0.18717600000000001</v>
      </c>
      <c r="AB128" s="5">
        <v>-0.192582</v>
      </c>
      <c r="AC128" s="5">
        <v>-0.19850999999999999</v>
      </c>
      <c r="AD128" s="5">
        <v>-0.20522499999999999</v>
      </c>
    </row>
    <row r="129" spans="1:30" x14ac:dyDescent="0.25">
      <c r="A129" t="s">
        <v>159</v>
      </c>
      <c r="B129" s="5">
        <v>1.0669519999999999E-3</v>
      </c>
      <c r="C129" s="5">
        <v>1.143457E-2</v>
      </c>
      <c r="D129" s="5">
        <v>2.0520529999999999E-2</v>
      </c>
      <c r="E129" s="5">
        <v>2.6515420000000001E-2</v>
      </c>
      <c r="F129" s="5">
        <v>3.7398840000000002E-3</v>
      </c>
      <c r="G129" s="5">
        <v>-6.4964230000000003E-3</v>
      </c>
      <c r="H129" s="5">
        <v>-1.9007670000000001E-2</v>
      </c>
      <c r="I129" s="5">
        <v>-2.8224519999999999E-2</v>
      </c>
      <c r="J129" s="5">
        <v>-3.8070229999999997E-2</v>
      </c>
      <c r="K129" s="5">
        <v>-9.5359810000000003E-2</v>
      </c>
      <c r="L129" s="5">
        <v>-0.107406</v>
      </c>
      <c r="M129" s="5">
        <v>-0.120453</v>
      </c>
      <c r="N129" s="5">
        <v>-0.13373399999999999</v>
      </c>
      <c r="O129" s="5">
        <v>-0.14821200000000001</v>
      </c>
      <c r="P129" s="5">
        <v>-0.15976099999999999</v>
      </c>
      <c r="Q129" s="5">
        <v>-0.17783399999999999</v>
      </c>
      <c r="R129" s="5">
        <v>-0.187611</v>
      </c>
      <c r="S129" s="5">
        <v>-0.198076</v>
      </c>
      <c r="T129" s="5">
        <v>-0.209201</v>
      </c>
      <c r="U129" s="5">
        <v>-0.213537</v>
      </c>
      <c r="V129" s="5">
        <v>-0.21670700000000001</v>
      </c>
      <c r="W129" s="5">
        <v>-0.21729599999999999</v>
      </c>
      <c r="X129" s="5">
        <v>-0.21740399999999999</v>
      </c>
      <c r="Y129" s="5">
        <v>-0.21439900000000001</v>
      </c>
      <c r="Z129" s="5">
        <v>-0.21121699999999999</v>
      </c>
      <c r="AA129" s="5">
        <v>-0.20988000000000001</v>
      </c>
      <c r="AB129" s="5">
        <v>-0.21604200000000001</v>
      </c>
      <c r="AC129" s="5">
        <v>-0.222529</v>
      </c>
      <c r="AD129" s="5">
        <v>-0.22972400000000001</v>
      </c>
    </row>
    <row r="130" spans="1:30" x14ac:dyDescent="0.25">
      <c r="A130" t="s">
        <v>160</v>
      </c>
      <c r="B130" s="5">
        <v>7.9248450000000005E-4</v>
      </c>
      <c r="C130" s="5">
        <v>1.126227E-2</v>
      </c>
      <c r="D130" s="5">
        <v>2.050045E-2</v>
      </c>
      <c r="E130" s="5">
        <v>2.663975E-2</v>
      </c>
      <c r="F130" s="5">
        <v>3.4608260000000002E-3</v>
      </c>
      <c r="G130" s="5">
        <v>-7.6837499999999996E-3</v>
      </c>
      <c r="H130" s="5">
        <v>-2.0740100000000001E-2</v>
      </c>
      <c r="I130" s="5">
        <v>-3.037546E-2</v>
      </c>
      <c r="J130" s="5">
        <v>-4.0267049999999999E-2</v>
      </c>
      <c r="K130" s="5">
        <v>-9.9204180000000003E-2</v>
      </c>
      <c r="L130" s="5">
        <v>-0.111315</v>
      </c>
      <c r="M130" s="5">
        <v>-0.12446500000000001</v>
      </c>
      <c r="N130" s="5">
        <v>-0.13812199999999999</v>
      </c>
      <c r="O130" s="5">
        <v>-0.15293799999999999</v>
      </c>
      <c r="P130" s="5">
        <v>-0.164963</v>
      </c>
      <c r="Q130" s="5">
        <v>-0.18359700000000001</v>
      </c>
      <c r="R130" s="5">
        <v>-0.19347800000000001</v>
      </c>
      <c r="S130" s="5">
        <v>-0.20399900000000001</v>
      </c>
      <c r="T130" s="5">
        <v>-0.215168</v>
      </c>
      <c r="U130" s="5">
        <v>-0.219552</v>
      </c>
      <c r="V130" s="5">
        <v>-0.22256400000000001</v>
      </c>
      <c r="W130" s="5">
        <v>-0.22283900000000001</v>
      </c>
      <c r="X130" s="5">
        <v>-0.22259300000000001</v>
      </c>
      <c r="Y130" s="5">
        <v>-0.21909899999999999</v>
      </c>
      <c r="Z130" s="5">
        <v>-0.21552499999999999</v>
      </c>
      <c r="AA130" s="5">
        <v>-0.21387500000000001</v>
      </c>
      <c r="AB130" s="5">
        <v>-0.22006300000000001</v>
      </c>
      <c r="AC130" s="5">
        <v>-0.226627</v>
      </c>
      <c r="AD130" s="5">
        <v>-0.23393700000000001</v>
      </c>
    </row>
    <row r="131" spans="1:30" x14ac:dyDescent="0.25">
      <c r="A131" t="s">
        <v>161</v>
      </c>
      <c r="B131" s="5">
        <v>6.5550319999999995E-4</v>
      </c>
      <c r="C131" s="5">
        <v>1.0970529999999999E-2</v>
      </c>
      <c r="D131" s="5">
        <v>1.991687E-2</v>
      </c>
      <c r="E131" s="5">
        <v>2.5694999999999999E-2</v>
      </c>
      <c r="F131" s="5">
        <v>9.2564169999999996E-4</v>
      </c>
      <c r="G131" s="5">
        <v>-9.7298650000000007E-3</v>
      </c>
      <c r="H131" s="5">
        <v>-2.2542179999999998E-2</v>
      </c>
      <c r="I131" s="5">
        <v>-3.2031549999999999E-2</v>
      </c>
      <c r="J131" s="5">
        <v>-4.1874790000000002E-2</v>
      </c>
      <c r="K131" s="5">
        <v>-0.101739</v>
      </c>
      <c r="L131" s="5">
        <v>-0.113145</v>
      </c>
      <c r="M131" s="5">
        <v>-0.12611</v>
      </c>
      <c r="N131" s="5">
        <v>-0.139789</v>
      </c>
      <c r="O131" s="5">
        <v>-0.15473500000000001</v>
      </c>
      <c r="P131" s="5">
        <v>-0.16695699999999999</v>
      </c>
      <c r="Q131" s="5">
        <v>-0.18576000000000001</v>
      </c>
      <c r="R131" s="5">
        <v>-0.19578000000000001</v>
      </c>
      <c r="S131" s="5">
        <v>-0.20646800000000001</v>
      </c>
      <c r="T131" s="5">
        <v>-0.217806</v>
      </c>
      <c r="U131" s="5">
        <v>-0.22234699999999999</v>
      </c>
      <c r="V131" s="5">
        <v>-0.22558500000000001</v>
      </c>
      <c r="W131" s="5">
        <v>-0.22612499999999999</v>
      </c>
      <c r="X131" s="5">
        <v>-0.22617399999999999</v>
      </c>
      <c r="Y131" s="5">
        <v>-0.22298299999999999</v>
      </c>
      <c r="Z131" s="5">
        <v>-0.21974199999999999</v>
      </c>
      <c r="AA131" s="5">
        <v>-0.21839700000000001</v>
      </c>
      <c r="AB131" s="5">
        <v>-0.22478300000000001</v>
      </c>
      <c r="AC131" s="5">
        <v>-0.23144400000000001</v>
      </c>
      <c r="AD131" s="5">
        <v>-0.23879500000000001</v>
      </c>
    </row>
    <row r="132" spans="1:30" x14ac:dyDescent="0.25">
      <c r="A132" t="s">
        <v>162</v>
      </c>
      <c r="B132" s="5">
        <v>5.6750409999999996E-4</v>
      </c>
      <c r="C132" s="5">
        <v>1.12538E-2</v>
      </c>
      <c r="D132" s="5">
        <v>2.062025E-2</v>
      </c>
      <c r="E132" s="5">
        <v>2.6789629999999998E-2</v>
      </c>
      <c r="F132" s="5">
        <v>2.9326370000000001E-3</v>
      </c>
      <c r="G132" s="5">
        <v>-8.2422220000000004E-3</v>
      </c>
      <c r="H132" s="5">
        <v>-2.1416890000000001E-2</v>
      </c>
      <c r="I132" s="5">
        <v>-3.1101699999999999E-2</v>
      </c>
      <c r="J132" s="5">
        <v>-4.1238619999999997E-2</v>
      </c>
      <c r="K132" s="5">
        <v>-0.100961</v>
      </c>
      <c r="L132" s="5">
        <v>-0.11360099999999999</v>
      </c>
      <c r="M132" s="5">
        <v>-0.127192</v>
      </c>
      <c r="N132" s="5">
        <v>-0.141154</v>
      </c>
      <c r="O132" s="5">
        <v>-0.15628400000000001</v>
      </c>
      <c r="P132" s="5">
        <v>-0.168485</v>
      </c>
      <c r="Q132" s="5">
        <v>-0.18734500000000001</v>
      </c>
      <c r="R132" s="5">
        <v>-0.197521</v>
      </c>
      <c r="S132" s="5">
        <v>-0.208345</v>
      </c>
      <c r="T132" s="5">
        <v>-0.219809</v>
      </c>
      <c r="U132" s="5">
        <v>-0.22434000000000001</v>
      </c>
      <c r="V132" s="5">
        <v>-0.227548</v>
      </c>
      <c r="W132" s="5">
        <v>-0.22802900000000001</v>
      </c>
      <c r="X132" s="5">
        <v>-0.22799</v>
      </c>
      <c r="Y132" s="5">
        <v>-0.22470100000000001</v>
      </c>
      <c r="Z132" s="5">
        <v>-0.22128400000000001</v>
      </c>
      <c r="AA132" s="5">
        <v>-0.219781</v>
      </c>
      <c r="AB132" s="5">
        <v>-0.22608800000000001</v>
      </c>
      <c r="AC132" s="5">
        <v>-0.23277900000000001</v>
      </c>
      <c r="AD132" s="5">
        <v>-0.24021700000000001</v>
      </c>
    </row>
    <row r="133" spans="1:30" x14ac:dyDescent="0.25">
      <c r="A133" t="s">
        <v>163</v>
      </c>
      <c r="B133" s="5">
        <v>2.0725090000000002E-3</v>
      </c>
      <c r="C133" s="5">
        <v>1.387935E-2</v>
      </c>
      <c r="D133" s="5">
        <v>2.518695E-2</v>
      </c>
      <c r="E133" s="5">
        <v>3.3477689999999997E-2</v>
      </c>
      <c r="F133" s="5">
        <v>3.3144689999999997E-2</v>
      </c>
      <c r="G133" s="5">
        <v>2.3741870000000002E-2</v>
      </c>
      <c r="H133" s="5">
        <v>9.9223699999999998E-3</v>
      </c>
      <c r="I133" s="5">
        <v>-2.772586E-4</v>
      </c>
      <c r="J133" s="5">
        <v>-1.1384740000000001E-2</v>
      </c>
      <c r="K133" s="5">
        <v>-5.0464309999999998E-2</v>
      </c>
      <c r="L133" s="5">
        <v>-6.7314540000000006E-2</v>
      </c>
      <c r="M133" s="5">
        <v>-8.3585900000000005E-2</v>
      </c>
      <c r="N133" s="5">
        <v>-9.839821E-2</v>
      </c>
      <c r="O133" s="5">
        <v>-0.114173</v>
      </c>
      <c r="P133" s="5">
        <v>-0.125636</v>
      </c>
      <c r="Q133" s="5">
        <v>-0.14400499999999999</v>
      </c>
      <c r="R133" s="5">
        <v>-0.15377399999999999</v>
      </c>
      <c r="S133" s="5">
        <v>-0.164192</v>
      </c>
      <c r="T133" s="5">
        <v>-0.17490700000000001</v>
      </c>
      <c r="U133" s="5">
        <v>-0.178587</v>
      </c>
      <c r="V133" s="5">
        <v>-0.180726</v>
      </c>
      <c r="W133" s="5">
        <v>-0.18002899999999999</v>
      </c>
      <c r="X133" s="5">
        <v>-0.17863499999999999</v>
      </c>
      <c r="Y133" s="5">
        <v>-0.17385200000000001</v>
      </c>
      <c r="Z133" s="5">
        <v>-0.16869400000000001</v>
      </c>
      <c r="AA133" s="5">
        <v>-0.165491</v>
      </c>
      <c r="AB133" s="5">
        <v>-0.17044500000000001</v>
      </c>
      <c r="AC133" s="5">
        <v>-0.17607700000000001</v>
      </c>
      <c r="AD133" s="5">
        <v>-0.18262500000000001</v>
      </c>
    </row>
    <row r="134" spans="1:30" x14ac:dyDescent="0.25">
      <c r="A134" t="s">
        <v>164</v>
      </c>
      <c r="B134" s="5">
        <v>2.1996390000000002E-3</v>
      </c>
      <c r="C134" s="5">
        <v>1.337119E-2</v>
      </c>
      <c r="D134" s="5">
        <v>2.4464400000000001E-2</v>
      </c>
      <c r="E134" s="5">
        <v>3.2902500000000001E-2</v>
      </c>
      <c r="F134" s="5">
        <v>3.2804659999999999E-2</v>
      </c>
      <c r="G134" s="5">
        <v>2.3666800000000002E-2</v>
      </c>
      <c r="H134" s="5">
        <v>1.0484800000000001E-2</v>
      </c>
      <c r="I134" s="5">
        <v>6.3823150000000002E-4</v>
      </c>
      <c r="J134" s="5">
        <v>-1.0037590000000001E-2</v>
      </c>
      <c r="K134" s="5">
        <v>-4.7920829999999998E-2</v>
      </c>
      <c r="L134" s="5">
        <v>-6.5036389999999999E-2</v>
      </c>
      <c r="M134" s="5">
        <v>-8.1219979999999997E-2</v>
      </c>
      <c r="N134" s="5">
        <v>-9.5934980000000003E-2</v>
      </c>
      <c r="O134" s="5">
        <v>-0.111495</v>
      </c>
      <c r="P134" s="5">
        <v>-0.123017</v>
      </c>
      <c r="Q134" s="5">
        <v>-0.14102400000000001</v>
      </c>
      <c r="R134" s="5">
        <v>-0.15093100000000001</v>
      </c>
      <c r="S134" s="5">
        <v>-0.16139899999999999</v>
      </c>
      <c r="T134" s="5">
        <v>-0.17214299999999999</v>
      </c>
      <c r="U134" s="5">
        <v>-0.17622499999999999</v>
      </c>
      <c r="V134" s="5">
        <v>-0.178679</v>
      </c>
      <c r="W134" s="5">
        <v>-0.178345</v>
      </c>
      <c r="X134" s="5">
        <v>-0.17726500000000001</v>
      </c>
      <c r="Y134" s="5">
        <v>-0.17289399999999999</v>
      </c>
      <c r="Z134" s="5">
        <v>-0.1681</v>
      </c>
      <c r="AA134" s="5">
        <v>-0.16512299999999999</v>
      </c>
      <c r="AB134" s="5">
        <v>-0.16994899999999999</v>
      </c>
      <c r="AC134" s="5">
        <v>-0.175542</v>
      </c>
      <c r="AD134" s="5">
        <v>-0.18210000000000001</v>
      </c>
    </row>
    <row r="135" spans="1:30" x14ac:dyDescent="0.25">
      <c r="A135" t="s">
        <v>165</v>
      </c>
      <c r="B135" s="5">
        <v>1.876717E-3</v>
      </c>
      <c r="C135" s="5">
        <v>1.6962680000000001E-2</v>
      </c>
      <c r="D135" s="5">
        <v>2.913953E-2</v>
      </c>
      <c r="E135" s="5">
        <v>3.6225029999999998E-2</v>
      </c>
      <c r="F135" s="5">
        <v>-1.0423109999999999E-2</v>
      </c>
      <c r="G135" s="5">
        <v>-2.440904E-2</v>
      </c>
      <c r="H135" s="5">
        <v>-4.085751E-2</v>
      </c>
      <c r="I135" s="5">
        <v>-5.2694060000000001E-2</v>
      </c>
      <c r="J135" s="5">
        <v>-6.5772750000000005E-2</v>
      </c>
      <c r="K135" s="5">
        <v>-0.15590699999999999</v>
      </c>
      <c r="L135" s="5">
        <v>-0.166626</v>
      </c>
      <c r="M135" s="5">
        <v>-0.180751</v>
      </c>
      <c r="N135" s="5">
        <v>-0.196078</v>
      </c>
      <c r="O135" s="5">
        <v>-0.21348300000000001</v>
      </c>
      <c r="P135" s="5">
        <v>-0.22736700000000001</v>
      </c>
      <c r="Q135" s="5">
        <v>-0.25050299999999998</v>
      </c>
      <c r="R135" s="5">
        <v>-0.26166099999999998</v>
      </c>
      <c r="S135" s="5">
        <v>-0.273897</v>
      </c>
      <c r="T135" s="5">
        <v>-0.28719299999999998</v>
      </c>
      <c r="U135" s="5">
        <v>-0.29104099999999999</v>
      </c>
      <c r="V135" s="5">
        <v>-0.29366599999999998</v>
      </c>
      <c r="W135" s="5">
        <v>-0.29300999999999999</v>
      </c>
      <c r="X135" s="5">
        <v>-0.292049</v>
      </c>
      <c r="Y135" s="5">
        <v>-0.28709000000000001</v>
      </c>
      <c r="Z135" s="5">
        <v>-0.28231499999999998</v>
      </c>
      <c r="AA135" s="5">
        <v>-0.28031499999999998</v>
      </c>
      <c r="AB135" s="5">
        <v>-0.28853499999999999</v>
      </c>
      <c r="AC135" s="5">
        <v>-0.29685400000000001</v>
      </c>
      <c r="AD135" s="5">
        <v>-0.30588100000000001</v>
      </c>
    </row>
    <row r="136" spans="1:30" x14ac:dyDescent="0.25">
      <c r="A136" t="s">
        <v>166</v>
      </c>
      <c r="B136" s="5">
        <v>1.5060710000000001E-3</v>
      </c>
      <c r="C136" s="5">
        <v>1.5855040000000001E-2</v>
      </c>
      <c r="D136" s="5">
        <v>2.725381E-2</v>
      </c>
      <c r="E136" s="5">
        <v>3.3773440000000002E-2</v>
      </c>
      <c r="F136" s="5">
        <v>-1.3335039999999999E-2</v>
      </c>
      <c r="G136" s="5">
        <v>-2.573603E-2</v>
      </c>
      <c r="H136" s="5">
        <v>-4.0648980000000001E-2</v>
      </c>
      <c r="I136" s="5">
        <v>-5.1302519999999997E-2</v>
      </c>
      <c r="J136" s="5">
        <v>-6.3384060000000006E-2</v>
      </c>
      <c r="K136" s="5">
        <v>-0.15083199999999999</v>
      </c>
      <c r="L136" s="5">
        <v>-0.15922500000000001</v>
      </c>
      <c r="M136" s="5">
        <v>-0.171543</v>
      </c>
      <c r="N136" s="5">
        <v>-0.18527099999999999</v>
      </c>
      <c r="O136" s="5">
        <v>-0.20124300000000001</v>
      </c>
      <c r="P136" s="5">
        <v>-0.214085</v>
      </c>
      <c r="Q136" s="5">
        <v>-0.23605400000000001</v>
      </c>
      <c r="R136" s="5">
        <v>-0.24657899999999999</v>
      </c>
      <c r="S136" s="5">
        <v>-0.25824200000000003</v>
      </c>
      <c r="T136" s="5">
        <v>-0.27097500000000002</v>
      </c>
      <c r="U136" s="5">
        <v>-0.27462900000000001</v>
      </c>
      <c r="V136" s="5">
        <v>-0.27724399999999999</v>
      </c>
      <c r="W136" s="5">
        <v>-0.27673500000000001</v>
      </c>
      <c r="X136" s="5">
        <v>-0.27593099999999998</v>
      </c>
      <c r="Y136" s="5">
        <v>-0.27126400000000001</v>
      </c>
      <c r="Z136" s="5">
        <v>-0.26675300000000002</v>
      </c>
      <c r="AA136" s="5">
        <v>-0.26491799999999999</v>
      </c>
      <c r="AB136" s="5">
        <v>-0.27290500000000001</v>
      </c>
      <c r="AC136" s="5">
        <v>-0.28095300000000001</v>
      </c>
      <c r="AD136" s="5">
        <v>-0.28967799999999999</v>
      </c>
    </row>
    <row r="137" spans="1:30" x14ac:dyDescent="0.25">
      <c r="A137" t="s">
        <v>167</v>
      </c>
      <c r="B137" s="5">
        <v>1.975007E-3</v>
      </c>
      <c r="C137" s="5">
        <v>1.6482190000000001E-2</v>
      </c>
      <c r="D137" s="5">
        <v>2.9386659999999998E-2</v>
      </c>
      <c r="E137" s="5">
        <v>3.794314E-2</v>
      </c>
      <c r="F137" s="5">
        <v>1.969452E-2</v>
      </c>
      <c r="G137" s="5">
        <v>9.0296590000000006E-3</v>
      </c>
      <c r="H137" s="5">
        <v>-6.5174680000000002E-3</v>
      </c>
      <c r="I137" s="5">
        <v>-1.7829049999999999E-2</v>
      </c>
      <c r="J137" s="5">
        <v>-3.1016490000000001E-2</v>
      </c>
      <c r="K137" s="5">
        <v>-9.2830599999999999E-2</v>
      </c>
      <c r="L137" s="5">
        <v>-0.10888</v>
      </c>
      <c r="M137" s="5">
        <v>-0.12635099999999999</v>
      </c>
      <c r="N137" s="5">
        <v>-0.14305200000000001</v>
      </c>
      <c r="O137" s="5">
        <v>-0.16134200000000001</v>
      </c>
      <c r="P137" s="5">
        <v>-0.174785</v>
      </c>
      <c r="Q137" s="5">
        <v>-0.19664799999999999</v>
      </c>
      <c r="R137" s="5">
        <v>-0.208173</v>
      </c>
      <c r="S137" s="5">
        <v>-0.22070999999999999</v>
      </c>
      <c r="T137" s="5">
        <v>-0.23386599999999999</v>
      </c>
      <c r="U137" s="5">
        <v>-0.23810100000000001</v>
      </c>
      <c r="V137" s="5">
        <v>-0.24105299999999999</v>
      </c>
      <c r="W137" s="5">
        <v>-0.240984</v>
      </c>
      <c r="X137" s="5">
        <v>-0.240396</v>
      </c>
      <c r="Y137" s="5">
        <v>-0.23607800000000001</v>
      </c>
      <c r="Z137" s="5">
        <v>-0.23142499999999999</v>
      </c>
      <c r="AA137" s="5">
        <v>-0.229157</v>
      </c>
      <c r="AB137" s="5">
        <v>-0.23613999999999999</v>
      </c>
      <c r="AC137" s="5">
        <v>-0.24346699999999999</v>
      </c>
      <c r="AD137" s="5">
        <v>-0.25158000000000003</v>
      </c>
    </row>
    <row r="138" spans="1:30" x14ac:dyDescent="0.25">
      <c r="A138" t="s">
        <v>168</v>
      </c>
      <c r="B138" s="5">
        <v>1.496009E-3</v>
      </c>
      <c r="C138" s="5">
        <v>1.302006E-2</v>
      </c>
      <c r="D138" s="5">
        <v>2.348836E-2</v>
      </c>
      <c r="E138" s="5">
        <v>3.0752089999999999E-2</v>
      </c>
      <c r="F138" s="5">
        <v>1.5942060000000001E-2</v>
      </c>
      <c r="G138" s="5">
        <v>5.0225160000000003E-3</v>
      </c>
      <c r="H138" s="5">
        <v>-8.6828719999999995E-3</v>
      </c>
      <c r="I138" s="5">
        <v>-1.8691739999999998E-2</v>
      </c>
      <c r="J138" s="5">
        <v>-2.9360279999999999E-2</v>
      </c>
      <c r="K138" s="5">
        <v>-8.1945489999999996E-2</v>
      </c>
      <c r="L138" s="5">
        <v>-9.637184E-2</v>
      </c>
      <c r="M138" s="5">
        <v>-0.110975</v>
      </c>
      <c r="N138" s="5">
        <v>-0.12515299999999999</v>
      </c>
      <c r="O138" s="5">
        <v>-0.140401</v>
      </c>
      <c r="P138" s="5">
        <v>-0.15210299999999999</v>
      </c>
      <c r="Q138" s="5">
        <v>-0.17075799999999999</v>
      </c>
      <c r="R138" s="5">
        <v>-0.180591</v>
      </c>
      <c r="S138" s="5">
        <v>-0.19109200000000001</v>
      </c>
      <c r="T138" s="5">
        <v>-0.20213500000000001</v>
      </c>
      <c r="U138" s="5">
        <v>-0.206068</v>
      </c>
      <c r="V138" s="5">
        <v>-0.20859900000000001</v>
      </c>
      <c r="W138" s="5">
        <v>-0.20832400000000001</v>
      </c>
      <c r="X138" s="5">
        <v>-0.20746100000000001</v>
      </c>
      <c r="Y138" s="5">
        <v>-0.203259</v>
      </c>
      <c r="Z138" s="5">
        <v>-0.19883999999999999</v>
      </c>
      <c r="AA138" s="5">
        <v>-0.196434</v>
      </c>
      <c r="AB138" s="5">
        <v>-0.20217099999999999</v>
      </c>
      <c r="AC138" s="5">
        <v>-0.20843999999999999</v>
      </c>
      <c r="AD138" s="5">
        <v>-0.215555</v>
      </c>
    </row>
    <row r="139" spans="1:30" x14ac:dyDescent="0.25">
      <c r="A139" t="s">
        <v>169</v>
      </c>
      <c r="B139" s="5">
        <v>1.7995559999999999E-3</v>
      </c>
      <c r="C139" s="5">
        <v>1.409645E-2</v>
      </c>
      <c r="D139" s="5">
        <v>2.480007E-2</v>
      </c>
      <c r="E139" s="5">
        <v>3.1789869999999998E-2</v>
      </c>
      <c r="F139" s="5">
        <v>7.4793059999999998E-3</v>
      </c>
      <c r="G139" s="5">
        <v>-3.7716020000000002E-3</v>
      </c>
      <c r="H139" s="5">
        <v>-1.7893900000000001E-2</v>
      </c>
      <c r="I139" s="5">
        <v>-2.8183920000000001E-2</v>
      </c>
      <c r="J139" s="5">
        <v>-3.9348130000000002E-2</v>
      </c>
      <c r="K139" s="5">
        <v>-0.10245</v>
      </c>
      <c r="L139" s="5">
        <v>-0.115116</v>
      </c>
      <c r="M139" s="5">
        <v>-0.129134</v>
      </c>
      <c r="N139" s="5">
        <v>-0.143288</v>
      </c>
      <c r="O139" s="5">
        <v>-0.15890299999999999</v>
      </c>
      <c r="P139" s="5">
        <v>-0.171071</v>
      </c>
      <c r="Q139" s="5">
        <v>-0.190827</v>
      </c>
      <c r="R139" s="5">
        <v>-0.20097999999999999</v>
      </c>
      <c r="S139" s="5">
        <v>-0.211978</v>
      </c>
      <c r="T139" s="5">
        <v>-0.223694</v>
      </c>
      <c r="U139" s="5">
        <v>-0.227684</v>
      </c>
      <c r="V139" s="5">
        <v>-0.23040099999999999</v>
      </c>
      <c r="W139" s="5">
        <v>-0.23022400000000001</v>
      </c>
      <c r="X139" s="5">
        <v>-0.229577</v>
      </c>
      <c r="Y139" s="5">
        <v>-0.22544500000000001</v>
      </c>
      <c r="Z139" s="5">
        <v>-0.22121399999999999</v>
      </c>
      <c r="AA139" s="5">
        <v>-0.21918199999999999</v>
      </c>
      <c r="AB139" s="5">
        <v>-0.225772</v>
      </c>
      <c r="AC139" s="5">
        <v>-0.23269699999999999</v>
      </c>
      <c r="AD139" s="5">
        <v>-0.24037900000000001</v>
      </c>
    </row>
    <row r="140" spans="1:30" x14ac:dyDescent="0.25">
      <c r="A140" t="s">
        <v>170</v>
      </c>
      <c r="B140" s="5">
        <v>1.3297210000000001E-3</v>
      </c>
      <c r="C140" s="5">
        <v>1.3468320000000001E-2</v>
      </c>
      <c r="D140" s="5">
        <v>2.410226E-2</v>
      </c>
      <c r="E140" s="5">
        <v>3.1061890000000002E-2</v>
      </c>
      <c r="F140" s="5">
        <v>4.3735689999999999E-3</v>
      </c>
      <c r="G140" s="5">
        <v>-7.6599850000000002E-3</v>
      </c>
      <c r="H140" s="5">
        <v>-2.202492E-2</v>
      </c>
      <c r="I140" s="5">
        <v>-3.2489570000000002E-2</v>
      </c>
      <c r="J140" s="5">
        <v>-4.3582910000000002E-2</v>
      </c>
      <c r="K140" s="5">
        <v>-0.10932600000000001</v>
      </c>
      <c r="L140" s="5">
        <v>-0.122184</v>
      </c>
      <c r="M140" s="5">
        <v>-0.13625799999999999</v>
      </c>
      <c r="N140" s="5">
        <v>-0.15065300000000001</v>
      </c>
      <c r="O140" s="5">
        <v>-0.16644100000000001</v>
      </c>
      <c r="P140" s="5">
        <v>-0.17893999999999999</v>
      </c>
      <c r="Q140" s="5">
        <v>-0.19894600000000001</v>
      </c>
      <c r="R140" s="5">
        <v>-0.20922399999999999</v>
      </c>
      <c r="S140" s="5">
        <v>-0.22029699999999999</v>
      </c>
      <c r="T140" s="5">
        <v>-0.23211799999999999</v>
      </c>
      <c r="U140" s="5">
        <v>-0.23625399999999999</v>
      </c>
      <c r="V140" s="5">
        <v>-0.23901900000000001</v>
      </c>
      <c r="W140" s="5">
        <v>-0.238843</v>
      </c>
      <c r="X140" s="5">
        <v>-0.238205</v>
      </c>
      <c r="Y140" s="5">
        <v>-0.234065</v>
      </c>
      <c r="Z140" s="5">
        <v>-0.229874</v>
      </c>
      <c r="AA140" s="5">
        <v>-0.22790099999999999</v>
      </c>
      <c r="AB140" s="5">
        <v>-0.234627</v>
      </c>
      <c r="AC140" s="5">
        <v>-0.24171699999999999</v>
      </c>
      <c r="AD140" s="5">
        <v>-0.24959400000000001</v>
      </c>
    </row>
    <row r="141" spans="1:30" x14ac:dyDescent="0.25">
      <c r="A141" t="s">
        <v>171</v>
      </c>
      <c r="B141" s="5">
        <v>1.427511E-3</v>
      </c>
      <c r="C141" s="5">
        <v>1.39382E-2</v>
      </c>
      <c r="D141" s="5">
        <v>2.473912E-2</v>
      </c>
      <c r="E141" s="5">
        <v>3.1689299999999997E-2</v>
      </c>
      <c r="F141" s="5">
        <v>3.4133100000000001E-3</v>
      </c>
      <c r="G141" s="5">
        <v>-8.6298520000000004E-3</v>
      </c>
      <c r="H141" s="5">
        <v>-2.3141539999999999E-2</v>
      </c>
      <c r="I141" s="5">
        <v>-3.3704060000000001E-2</v>
      </c>
      <c r="J141" s="5">
        <v>-4.5081030000000001E-2</v>
      </c>
      <c r="K141" s="5">
        <v>-0.112624</v>
      </c>
      <c r="L141" s="5">
        <v>-0.12554100000000001</v>
      </c>
      <c r="M141" s="5">
        <v>-0.13979</v>
      </c>
      <c r="N141" s="5">
        <v>-0.154331</v>
      </c>
      <c r="O141" s="5">
        <v>-0.17031399999999999</v>
      </c>
      <c r="P141" s="5">
        <v>-0.18293000000000001</v>
      </c>
      <c r="Q141" s="5">
        <v>-0.20321</v>
      </c>
      <c r="R141" s="5">
        <v>-0.21369299999999999</v>
      </c>
      <c r="S141" s="5">
        <v>-0.22500200000000001</v>
      </c>
      <c r="T141" s="5">
        <v>-0.237067</v>
      </c>
      <c r="U141" s="5">
        <v>-0.241253</v>
      </c>
      <c r="V141" s="5">
        <v>-0.24412500000000001</v>
      </c>
      <c r="W141" s="5">
        <v>-0.24406700000000001</v>
      </c>
      <c r="X141" s="5">
        <v>-0.24354700000000001</v>
      </c>
      <c r="Y141" s="5">
        <v>-0.239485</v>
      </c>
      <c r="Z141" s="5">
        <v>-0.23535300000000001</v>
      </c>
      <c r="AA141" s="5">
        <v>-0.23344899999999999</v>
      </c>
      <c r="AB141" s="5">
        <v>-0.24029200000000001</v>
      </c>
      <c r="AC141" s="5">
        <v>-0.24748000000000001</v>
      </c>
      <c r="AD141" s="5">
        <v>-0.25545499999999999</v>
      </c>
    </row>
    <row r="142" spans="1:30" x14ac:dyDescent="0.25">
      <c r="A142" t="s">
        <v>172</v>
      </c>
      <c r="B142" s="5">
        <v>1.690287E-3</v>
      </c>
      <c r="C142" s="5">
        <v>1.491669E-2</v>
      </c>
      <c r="D142" s="5">
        <v>2.6776689999999999E-2</v>
      </c>
      <c r="E142" s="5">
        <v>3.4790019999999998E-2</v>
      </c>
      <c r="F142" s="5">
        <v>1.1754529999999999E-2</v>
      </c>
      <c r="G142" s="5">
        <v>-1.009746E-3</v>
      </c>
      <c r="H142" s="5">
        <v>-1.6409489999999999E-2</v>
      </c>
      <c r="I142" s="5">
        <v>-2.7566529999999999E-2</v>
      </c>
      <c r="J142" s="5">
        <v>-3.9470659999999998E-2</v>
      </c>
      <c r="K142" s="5">
        <v>-0.10409</v>
      </c>
      <c r="L142" s="5">
        <v>-0.119168</v>
      </c>
      <c r="M142" s="5">
        <v>-0.134657</v>
      </c>
      <c r="N142" s="5">
        <v>-0.14988799999999999</v>
      </c>
      <c r="O142" s="5">
        <v>-0.16641400000000001</v>
      </c>
      <c r="P142" s="5">
        <v>-0.17916199999999999</v>
      </c>
      <c r="Q142" s="5">
        <v>-0.19975799999999999</v>
      </c>
      <c r="R142" s="5">
        <v>-0.21030599999999999</v>
      </c>
      <c r="S142" s="5">
        <v>-0.22162999999999999</v>
      </c>
      <c r="T142" s="5">
        <v>-0.233652</v>
      </c>
      <c r="U142" s="5">
        <v>-0.23763999999999999</v>
      </c>
      <c r="V142" s="5">
        <v>-0.24010999999999999</v>
      </c>
      <c r="W142" s="5">
        <v>-0.23950299999999999</v>
      </c>
      <c r="X142" s="5">
        <v>-0.23835500000000001</v>
      </c>
      <c r="Y142" s="5">
        <v>-0.23354900000000001</v>
      </c>
      <c r="Z142" s="5">
        <v>-0.228654</v>
      </c>
      <c r="AA142" s="5">
        <v>-0.226102</v>
      </c>
      <c r="AB142" s="5">
        <v>-0.23268900000000001</v>
      </c>
      <c r="AC142" s="5">
        <v>-0.23982600000000001</v>
      </c>
      <c r="AD142" s="5">
        <v>-0.24787699999999999</v>
      </c>
    </row>
  </sheetData>
  <phoneticPr fontId="2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9D933-8948-42F8-8A18-763D9FEC5B7B}">
  <sheetPr>
    <tabColor rgb="FFFFFF00"/>
  </sheetPr>
  <dimension ref="A1:AF46"/>
  <sheetViews>
    <sheetView showGridLines="0" topLeftCell="A18" workbookViewId="0">
      <selection activeCell="L39" sqref="L39"/>
    </sheetView>
  </sheetViews>
  <sheetFormatPr defaultRowHeight="15" x14ac:dyDescent="0.25"/>
  <cols>
    <col min="1" max="1" width="69.5703125" bestFit="1" customWidth="1"/>
    <col min="2" max="3" width="0" hidden="1" customWidth="1"/>
    <col min="12" max="12" width="9.140625" style="35"/>
  </cols>
  <sheetData>
    <row r="1" spans="1:32" ht="18" thickBot="1" x14ac:dyDescent="0.35">
      <c r="A1" s="8" t="s">
        <v>199</v>
      </c>
      <c r="B1" s="1">
        <v>2020</v>
      </c>
      <c r="C1" s="2">
        <v>2021</v>
      </c>
      <c r="D1" s="1">
        <v>2022</v>
      </c>
      <c r="E1" s="2">
        <v>2023</v>
      </c>
      <c r="F1" s="1">
        <v>2024</v>
      </c>
      <c r="G1" s="2">
        <v>2025</v>
      </c>
      <c r="H1" s="1">
        <v>2026</v>
      </c>
      <c r="I1" s="2">
        <v>2027</v>
      </c>
      <c r="J1" s="1">
        <v>2028</v>
      </c>
      <c r="K1" s="2">
        <v>2029</v>
      </c>
      <c r="L1" s="44">
        <v>2030</v>
      </c>
      <c r="M1" s="2">
        <v>2031</v>
      </c>
      <c r="N1" s="1">
        <v>2032</v>
      </c>
      <c r="O1" s="2">
        <v>2033</v>
      </c>
      <c r="P1" s="1">
        <v>2034</v>
      </c>
      <c r="Q1" s="2">
        <v>2035</v>
      </c>
      <c r="R1" s="1">
        <v>2036</v>
      </c>
      <c r="S1" s="2">
        <v>2037</v>
      </c>
      <c r="T1" s="1">
        <v>2038</v>
      </c>
      <c r="U1" s="2">
        <v>2039</v>
      </c>
      <c r="V1" s="1">
        <v>2040</v>
      </c>
      <c r="W1" s="2">
        <v>2041</v>
      </c>
      <c r="X1" s="1">
        <v>2042</v>
      </c>
      <c r="Y1" s="2">
        <v>2043</v>
      </c>
      <c r="Z1" s="1">
        <v>2044</v>
      </c>
      <c r="AA1" s="2">
        <v>2045</v>
      </c>
      <c r="AB1" s="1">
        <v>2046</v>
      </c>
      <c r="AC1" s="2">
        <v>2047</v>
      </c>
      <c r="AD1" s="1">
        <v>2048</v>
      </c>
      <c r="AE1" s="2">
        <v>2049</v>
      </c>
      <c r="AF1" s="1">
        <v>2050</v>
      </c>
    </row>
    <row r="2" spans="1:32" ht="15.75" thickTop="1" x14ac:dyDescent="0.25">
      <c r="A2" s="4" t="s">
        <v>173</v>
      </c>
      <c r="B2" s="9">
        <v>0</v>
      </c>
      <c r="C2" s="9">
        <v>0</v>
      </c>
      <c r="D2" s="9">
        <v>0.17133305474300939</v>
      </c>
      <c r="E2" s="9">
        <v>-0.63815933796580737</v>
      </c>
      <c r="F2" s="9">
        <v>-1.2276244233271538</v>
      </c>
      <c r="G2" s="9">
        <v>-1.7293480969766928</v>
      </c>
      <c r="H2" s="9">
        <v>-2.9117677289357204</v>
      </c>
      <c r="I2" s="9">
        <v>-3.3541229126260004</v>
      </c>
      <c r="J2" s="9">
        <v>-3.6649574380828489</v>
      </c>
      <c r="K2" s="9">
        <v>-3.8954592561999846</v>
      </c>
      <c r="L2" s="45">
        <v>-4.0166770286695002</v>
      </c>
      <c r="M2" s="9">
        <v>-5.1480748577734907</v>
      </c>
      <c r="N2" s="9">
        <v>-5.2874624076296683</v>
      </c>
      <c r="O2" s="9">
        <v>-5.438307757728805</v>
      </c>
      <c r="P2" s="9">
        <v>-5.5848172670730705</v>
      </c>
      <c r="Q2" s="9">
        <v>-5.7362291933835285</v>
      </c>
      <c r="R2" s="9">
        <v>-5.9290579793217688</v>
      </c>
      <c r="S2" s="9">
        <v>-6.1392250253652625</v>
      </c>
      <c r="T2" s="9">
        <v>-6.3297196927911701</v>
      </c>
      <c r="U2" s="9">
        <v>-6.5195845870841103</v>
      </c>
      <c r="V2" s="9">
        <v>-6.7351519418408587</v>
      </c>
      <c r="W2" s="9">
        <v>-6.918417434188437</v>
      </c>
      <c r="X2" s="9">
        <v>-7.1021275452397168</v>
      </c>
      <c r="Y2" s="9">
        <v>-7.2757257346647002</v>
      </c>
      <c r="Z2" s="9">
        <v>-7.4521442255029342</v>
      </c>
      <c r="AA2" s="9">
        <v>-7.6227257435049136</v>
      </c>
      <c r="AB2" s="9">
        <v>-7.7937698954001977</v>
      </c>
      <c r="AC2" s="9">
        <v>-7.9648073894004954</v>
      </c>
      <c r="AD2" s="9">
        <v>-8.1443714045210651</v>
      </c>
      <c r="AE2" s="9">
        <v>-8.3175723245528062</v>
      </c>
      <c r="AF2" s="9">
        <v>-8.4814376080023113</v>
      </c>
    </row>
    <row r="3" spans="1:32" x14ac:dyDescent="0.25">
      <c r="A3" s="4" t="s">
        <v>174</v>
      </c>
      <c r="B3" s="9">
        <v>0</v>
      </c>
      <c r="C3" s="9">
        <v>0</v>
      </c>
      <c r="D3" s="9">
        <v>0.43865086599819092</v>
      </c>
      <c r="E3" s="9">
        <v>-0.39448129291257528</v>
      </c>
      <c r="F3" s="9">
        <v>-1.0140697652640021</v>
      </c>
      <c r="G3" s="9">
        <v>-1.5389629410845043</v>
      </c>
      <c r="H3" s="9">
        <v>-2.424058120112595</v>
      </c>
      <c r="I3" s="9">
        <v>-2.8632932667337556</v>
      </c>
      <c r="J3" s="9">
        <v>-3.1757012526716601</v>
      </c>
      <c r="K3" s="9">
        <v>-3.4047015751355172</v>
      </c>
      <c r="L3" s="45">
        <v>-3.4990455700847489</v>
      </c>
      <c r="M3" s="9">
        <v>-4.2485506109168538</v>
      </c>
      <c r="N3" s="9">
        <v>-4.3421248491204478</v>
      </c>
      <c r="O3" s="9">
        <v>-4.4347705691680028</v>
      </c>
      <c r="P3" s="9">
        <v>-4.5643793498410243</v>
      </c>
      <c r="Q3" s="9">
        <v>-4.6962873446521671</v>
      </c>
      <c r="R3" s="9">
        <v>-4.8495331993448776</v>
      </c>
      <c r="S3" s="9">
        <v>-5.0175696750007397</v>
      </c>
      <c r="T3" s="9">
        <v>-5.1627510512189119</v>
      </c>
      <c r="U3" s="9">
        <v>-5.3048057482002768</v>
      </c>
      <c r="V3" s="9">
        <v>-5.4602878238636938</v>
      </c>
      <c r="W3" s="9">
        <v>-5.5847640459083667</v>
      </c>
      <c r="X3" s="9">
        <v>-5.7044828134092311</v>
      </c>
      <c r="Y3" s="9">
        <v>-5.8092704193897688</v>
      </c>
      <c r="Z3" s="9">
        <v>-5.9094781166183159</v>
      </c>
      <c r="AA3" s="9">
        <v>-5.9955959300629509</v>
      </c>
      <c r="AB3" s="9">
        <v>-6.0726897782047926</v>
      </c>
      <c r="AC3" s="9">
        <v>-6.1395350088013574</v>
      </c>
      <c r="AD3" s="9">
        <v>-6.2031402001959206</v>
      </c>
      <c r="AE3" s="9">
        <v>-6.2462937434196766</v>
      </c>
      <c r="AF3" s="9">
        <v>-6.2620131466488749</v>
      </c>
    </row>
    <row r="4" spans="1:32" x14ac:dyDescent="0.25">
      <c r="A4" s="4" t="s">
        <v>175</v>
      </c>
      <c r="B4" s="9">
        <v>0</v>
      </c>
      <c r="C4" s="9">
        <v>0</v>
      </c>
      <c r="D4" s="9">
        <v>6.6843752274215973</v>
      </c>
      <c r="E4" s="9">
        <v>5.0247534960352267</v>
      </c>
      <c r="F4" s="9">
        <v>3.8151919831788832</v>
      </c>
      <c r="G4" s="9">
        <v>2.8199998843753917</v>
      </c>
      <c r="H4" s="9">
        <v>1.6658104961309197</v>
      </c>
      <c r="I4" s="9">
        <v>0.96034758947207077</v>
      </c>
      <c r="J4" s="9">
        <v>0.43558056052348454</v>
      </c>
      <c r="K4" s="9">
        <v>6.0569887402466986E-2</v>
      </c>
      <c r="L4" s="45">
        <v>-8.0887880995281033E-2</v>
      </c>
      <c r="M4" s="9">
        <v>-0.67462207440905353</v>
      </c>
      <c r="N4" s="9">
        <v>-0.81673133442778911</v>
      </c>
      <c r="O4" s="9">
        <v>-0.95291577872643252</v>
      </c>
      <c r="P4" s="9">
        <v>-1.0966075958963366</v>
      </c>
      <c r="Q4" s="9">
        <v>-1.2350102540110171</v>
      </c>
      <c r="R4" s="9">
        <v>-1.3803954864412684</v>
      </c>
      <c r="S4" s="9">
        <v>-1.5310679760007344</v>
      </c>
      <c r="T4" s="9">
        <v>-1.6667889236677369</v>
      </c>
      <c r="U4" s="9">
        <v>-1.7991446841210705</v>
      </c>
      <c r="V4" s="9">
        <v>-1.9375144517031737</v>
      </c>
      <c r="W4" s="9">
        <v>-2.0529982870442196</v>
      </c>
      <c r="X4" s="9">
        <v>-2.1651488694696415</v>
      </c>
      <c r="Y4" s="9">
        <v>-2.2680205658255788</v>
      </c>
      <c r="Z4" s="9">
        <v>-2.3668558892541425</v>
      </c>
      <c r="AA4" s="9">
        <v>-2.4577517729544782</v>
      </c>
      <c r="AB4" s="9">
        <v>-2.5396540626896957</v>
      </c>
      <c r="AC4" s="9">
        <v>-2.6153120424724383</v>
      </c>
      <c r="AD4" s="9">
        <v>-2.685901006993237</v>
      </c>
      <c r="AE4" s="9">
        <v>-2.7462664092961582</v>
      </c>
      <c r="AF4" s="9">
        <v>-2.7931990815694783</v>
      </c>
    </row>
    <row r="5" spans="1:32" x14ac:dyDescent="0.25">
      <c r="A5" s="4" t="s">
        <v>176</v>
      </c>
      <c r="B5" s="9">
        <v>0</v>
      </c>
      <c r="C5" s="9">
        <v>0</v>
      </c>
      <c r="D5" s="9">
        <v>46.395563770794816</v>
      </c>
      <c r="E5" s="9">
        <v>38.326681662783976</v>
      </c>
      <c r="F5" s="9">
        <v>32.444724867597266</v>
      </c>
      <c r="G5" s="9">
        <v>27.625100958734315</v>
      </c>
      <c r="H5" s="9">
        <v>23.732777317623619</v>
      </c>
      <c r="I5" s="9">
        <v>20.660102765497832</v>
      </c>
      <c r="J5" s="9">
        <v>18.33107624497006</v>
      </c>
      <c r="K5" s="9">
        <v>16.706401152779787</v>
      </c>
      <c r="L5" s="45">
        <v>16.403649776403839</v>
      </c>
      <c r="M5" s="9">
        <v>16.111001191965276</v>
      </c>
      <c r="N5" s="9">
        <v>15.819147574062111</v>
      </c>
      <c r="O5" s="9">
        <v>15.528799981416151</v>
      </c>
      <c r="P5" s="9">
        <v>15.244390289312058</v>
      </c>
      <c r="Q5" s="9">
        <v>14.960526736159903</v>
      </c>
      <c r="R5" s="9">
        <v>14.677873783989106</v>
      </c>
      <c r="S5" s="9">
        <v>14.399598814082331</v>
      </c>
      <c r="T5" s="9">
        <v>14.12510770780435</v>
      </c>
      <c r="U5" s="9">
        <v>13.852718823511625</v>
      </c>
      <c r="V5" s="9">
        <v>13.578429842666074</v>
      </c>
      <c r="W5" s="9">
        <v>13.318677662874611</v>
      </c>
      <c r="X5" s="9">
        <v>13.054305075537744</v>
      </c>
      <c r="Y5" s="9">
        <v>12.792680523643119</v>
      </c>
      <c r="Z5" s="9">
        <v>12.53630024490027</v>
      </c>
      <c r="AA5" s="9">
        <v>12.277772821819667</v>
      </c>
      <c r="AB5" s="9">
        <v>12.028789275225217</v>
      </c>
      <c r="AC5" s="9">
        <v>11.783748224217238</v>
      </c>
      <c r="AD5" s="9">
        <v>11.541406059142219</v>
      </c>
      <c r="AE5" s="9">
        <v>11.297399597084761</v>
      </c>
      <c r="AF5" s="9">
        <v>11.05510865255572</v>
      </c>
    </row>
    <row r="6" spans="1:32" x14ac:dyDescent="0.25">
      <c r="A6" s="4" t="s">
        <v>177</v>
      </c>
      <c r="B6" s="9">
        <v>0</v>
      </c>
      <c r="C6" s="9">
        <v>0</v>
      </c>
      <c r="D6" s="9">
        <v>-3.049111997100391</v>
      </c>
      <c r="E6" s="9">
        <v>-3.000837178481103</v>
      </c>
      <c r="F6" s="9">
        <v>-2.9918206779894709</v>
      </c>
      <c r="G6" s="9">
        <v>-3.0058671508378114</v>
      </c>
      <c r="H6" s="9">
        <v>-3.4592677195221997</v>
      </c>
      <c r="I6" s="9">
        <v>-3.5693445939990145</v>
      </c>
      <c r="J6" s="9">
        <v>-3.630788565278547</v>
      </c>
      <c r="K6" s="9">
        <v>-3.6826039762694256</v>
      </c>
      <c r="L6" s="45">
        <v>-3.7294994917592521</v>
      </c>
      <c r="M6" s="9">
        <v>-4.3311180118547474</v>
      </c>
      <c r="N6" s="9">
        <v>-4.3830398718677799</v>
      </c>
      <c r="O6" s="9">
        <v>-4.4307076963216812</v>
      </c>
      <c r="P6" s="9">
        <v>-4.5022668663885881</v>
      </c>
      <c r="Q6" s="9">
        <v>-4.5707811978853981</v>
      </c>
      <c r="R6" s="9">
        <v>-4.6510700690345432</v>
      </c>
      <c r="S6" s="9">
        <v>-4.7415646962270879</v>
      </c>
      <c r="T6" s="9">
        <v>-4.8174864447533681</v>
      </c>
      <c r="U6" s="9">
        <v>-4.8927789095092518</v>
      </c>
      <c r="V6" s="9">
        <v>-4.9777371078470241</v>
      </c>
      <c r="W6" s="9">
        <v>-5.0407423369210376</v>
      </c>
      <c r="X6" s="9">
        <v>-5.1018444138721541</v>
      </c>
      <c r="Y6" s="9">
        <v>-5.1551571462964816</v>
      </c>
      <c r="Z6" s="9">
        <v>-5.2075931316497606</v>
      </c>
      <c r="AA6" s="9">
        <v>-5.2531271891972908</v>
      </c>
      <c r="AB6" s="9">
        <v>-5.2927702014450206</v>
      </c>
      <c r="AC6" s="9">
        <v>-5.3288162712484439</v>
      </c>
      <c r="AD6" s="9">
        <v>-5.3625546228285028</v>
      </c>
      <c r="AE6" s="9">
        <v>-5.3872756958302146</v>
      </c>
      <c r="AF6" s="9">
        <v>-5.3998420613013014</v>
      </c>
    </row>
    <row r="7" spans="1:32" x14ac:dyDescent="0.25">
      <c r="A7" s="4" t="s">
        <v>178</v>
      </c>
      <c r="B7" s="9">
        <v>0</v>
      </c>
      <c r="C7" s="9">
        <v>0</v>
      </c>
      <c r="D7" s="9">
        <v>-5.8330897398421495</v>
      </c>
      <c r="E7" s="9">
        <v>-5.8466445000228964</v>
      </c>
      <c r="F7" s="9">
        <v>-5.8919631352799113</v>
      </c>
      <c r="G7" s="9">
        <v>-5.9647369936743324</v>
      </c>
      <c r="H7" s="9">
        <v>-6.6038222475783428</v>
      </c>
      <c r="I7" s="9">
        <v>-6.7898258966791616</v>
      </c>
      <c r="J7" s="9">
        <v>-6.8947445743051841</v>
      </c>
      <c r="K7" s="9">
        <v>-6.9822324477876299</v>
      </c>
      <c r="L7" s="45">
        <v>-7.0345184774659737</v>
      </c>
      <c r="M7" s="9">
        <v>-7.9530853990437187</v>
      </c>
      <c r="N7" s="9">
        <v>-8.0050947158513512</v>
      </c>
      <c r="O7" s="9">
        <v>-8.0624595308541736</v>
      </c>
      <c r="P7" s="9">
        <v>-8.2015007372746478</v>
      </c>
      <c r="Q7" s="9">
        <v>-8.3541474382660343</v>
      </c>
      <c r="R7" s="9">
        <v>-8.5470737060407718</v>
      </c>
      <c r="S7" s="9">
        <v>-8.7693236957363716</v>
      </c>
      <c r="T7" s="9">
        <v>-8.9647272623106478</v>
      </c>
      <c r="U7" s="9">
        <v>-9.1625256722498527</v>
      </c>
      <c r="V7" s="9">
        <v>-9.3877113170413278</v>
      </c>
      <c r="W7" s="9">
        <v>-9.5796029998094685</v>
      </c>
      <c r="X7" s="9">
        <v>-9.7725862747967245</v>
      </c>
      <c r="Y7" s="9">
        <v>-9.952671228689475</v>
      </c>
      <c r="Z7" s="9">
        <v>-10.137432157235663</v>
      </c>
      <c r="AA7" s="9">
        <v>-10.312140992029644</v>
      </c>
      <c r="AB7" s="9">
        <v>-10.491091203852831</v>
      </c>
      <c r="AC7" s="9">
        <v>-10.670963693636873</v>
      </c>
      <c r="AD7" s="9">
        <v>-10.869369997569223</v>
      </c>
      <c r="AE7" s="9">
        <v>-11.057718099490346</v>
      </c>
      <c r="AF7" s="9">
        <v>-11.228186491235133</v>
      </c>
    </row>
    <row r="8" spans="1:32" x14ac:dyDescent="0.25">
      <c r="A8" s="4" t="s">
        <v>179</v>
      </c>
      <c r="B8" s="9">
        <v>0</v>
      </c>
      <c r="C8" s="9">
        <v>0</v>
      </c>
      <c r="D8" s="9">
        <v>-5.5073586367157201</v>
      </c>
      <c r="E8" s="9">
        <v>-6.0503681887877319</v>
      </c>
      <c r="F8" s="9">
        <v>-6.4219762176660735</v>
      </c>
      <c r="G8" s="9">
        <v>-6.7058383621192466</v>
      </c>
      <c r="H8" s="9">
        <v>-16.462521833073239</v>
      </c>
      <c r="I8" s="9">
        <v>-17.282073719303995</v>
      </c>
      <c r="J8" s="9">
        <v>-17.290728868526053</v>
      </c>
      <c r="K8" s="9">
        <v>-17.31264775175838</v>
      </c>
      <c r="L8" s="45">
        <v>-17.352572137878493</v>
      </c>
      <c r="M8" s="9">
        <v>-26.940003847196795</v>
      </c>
      <c r="N8" s="9">
        <v>-26.768178843503954</v>
      </c>
      <c r="O8" s="9">
        <v>-26.757100177299783</v>
      </c>
      <c r="P8" s="9">
        <v>-26.803566330463607</v>
      </c>
      <c r="Q8" s="9">
        <v>-26.890333273863281</v>
      </c>
      <c r="R8" s="9">
        <v>-27.396218453936484</v>
      </c>
      <c r="S8" s="9">
        <v>-27.927593737753206</v>
      </c>
      <c r="T8" s="9">
        <v>-28.459527314719114</v>
      </c>
      <c r="U8" s="9">
        <v>-28.990030564204758</v>
      </c>
      <c r="V8" s="9">
        <v>-29.718611047484444</v>
      </c>
      <c r="W8" s="9">
        <v>-30.32889313045013</v>
      </c>
      <c r="X8" s="9">
        <v>-30.967004757057495</v>
      </c>
      <c r="Y8" s="9">
        <v>-31.601428221005236</v>
      </c>
      <c r="Z8" s="9">
        <v>-32.284115506955274</v>
      </c>
      <c r="AA8" s="9">
        <v>-33.001193572039078</v>
      </c>
      <c r="AB8" s="9">
        <v>-33.761413211431837</v>
      </c>
      <c r="AC8" s="9">
        <v>-34.558633397672963</v>
      </c>
      <c r="AD8" s="9">
        <v>-35.399001199174606</v>
      </c>
      <c r="AE8" s="9">
        <v>-36.276616140998158</v>
      </c>
      <c r="AF8" s="9">
        <v>-37.209224450417267</v>
      </c>
    </row>
    <row r="9" spans="1:32" x14ac:dyDescent="0.25">
      <c r="A9" s="4" t="s">
        <v>180</v>
      </c>
      <c r="B9" s="9">
        <v>0</v>
      </c>
      <c r="C9" s="9">
        <v>0</v>
      </c>
      <c r="D9" s="9">
        <v>5.3703289326465328E-2</v>
      </c>
      <c r="E9" s="9">
        <v>9.1751238935664961E-2</v>
      </c>
      <c r="F9" s="9">
        <v>0.12043055827417901</v>
      </c>
      <c r="G9" s="9">
        <v>0.1334134835923674</v>
      </c>
      <c r="H9" s="9">
        <v>-10.081934632273228</v>
      </c>
      <c r="I9" s="9">
        <v>-10.826482592415813</v>
      </c>
      <c r="J9" s="9">
        <v>-10.755819646626232</v>
      </c>
      <c r="K9" s="9">
        <v>-10.731448886128501</v>
      </c>
      <c r="L9" s="45">
        <v>-10.848366805066247</v>
      </c>
      <c r="M9" s="9">
        <v>-21.148878438148326</v>
      </c>
      <c r="N9" s="9">
        <v>-21.067344765683462</v>
      </c>
      <c r="O9" s="9">
        <v>-21.155371715174716</v>
      </c>
      <c r="P9" s="9">
        <v>-21.251444341719854</v>
      </c>
      <c r="Q9" s="9">
        <v>-21.388011873981412</v>
      </c>
      <c r="R9" s="9">
        <v>-21.943629572389444</v>
      </c>
      <c r="S9" s="9">
        <v>-22.520185608613289</v>
      </c>
      <c r="T9" s="9">
        <v>-23.108844219583339</v>
      </c>
      <c r="U9" s="9">
        <v>-23.683430790230549</v>
      </c>
      <c r="V9" s="9">
        <v>-24.483068493080751</v>
      </c>
      <c r="W9" s="9">
        <v>-25.142996845298864</v>
      </c>
      <c r="X9" s="9">
        <v>-25.831568797034837</v>
      </c>
      <c r="Y9" s="9">
        <v>-26.516801433762275</v>
      </c>
      <c r="Z9" s="9">
        <v>-27.26507584970296</v>
      </c>
      <c r="AA9" s="9">
        <v>-28.042860393220415</v>
      </c>
      <c r="AB9" s="9">
        <v>-28.873153361983945</v>
      </c>
      <c r="AC9" s="9">
        <v>-29.734754947063657</v>
      </c>
      <c r="AD9" s="9">
        <v>-30.629855881837592</v>
      </c>
      <c r="AE9" s="9">
        <v>-31.566876885710588</v>
      </c>
      <c r="AF9" s="9">
        <v>-32.556123306246711</v>
      </c>
    </row>
    <row r="10" spans="1:32" x14ac:dyDescent="0.25">
      <c r="A10" s="4" t="s">
        <v>181</v>
      </c>
      <c r="B10" s="9">
        <v>0</v>
      </c>
      <c r="C10" s="9">
        <v>0</v>
      </c>
      <c r="D10" s="9">
        <v>-4.8314329648649448</v>
      </c>
      <c r="E10" s="9">
        <v>-3.1721906364161856</v>
      </c>
      <c r="F10" s="9">
        <v>-1.6976030567327274</v>
      </c>
      <c r="G10" s="9">
        <v>-0.85351122184060191</v>
      </c>
      <c r="H10" s="9">
        <v>-0.42545471787263195</v>
      </c>
      <c r="I10" s="9">
        <v>-0.13404611863089202</v>
      </c>
      <c r="J10" s="9">
        <v>-0.30807387772245121</v>
      </c>
      <c r="K10" s="9">
        <v>-0.38458751146522596</v>
      </c>
      <c r="L10" s="45">
        <v>-0.8183571062402194</v>
      </c>
      <c r="M10" s="9">
        <v>-2.4369132196981749</v>
      </c>
      <c r="N10" s="9">
        <v>-4.1004800072552552</v>
      </c>
      <c r="O10" s="9">
        <v>-5.7962667031834156</v>
      </c>
      <c r="P10" s="9">
        <v>-7.5193167168013559</v>
      </c>
      <c r="Q10" s="9">
        <v>-9.2747278535984137</v>
      </c>
      <c r="R10" s="9">
        <v>-10.329667354588462</v>
      </c>
      <c r="S10" s="9">
        <v>-11.480125865078248</v>
      </c>
      <c r="T10" s="9">
        <v>-12.628209493563988</v>
      </c>
      <c r="U10" s="9">
        <v>-13.81711282727289</v>
      </c>
      <c r="V10" s="9">
        <v>-15.044295565449527</v>
      </c>
      <c r="W10" s="9">
        <v>-15.537506599276762</v>
      </c>
      <c r="X10" s="9">
        <v>-16.02992610089543</v>
      </c>
      <c r="Y10" s="9">
        <v>-16.522048351170703</v>
      </c>
      <c r="Z10" s="9">
        <v>-17.013887841876279</v>
      </c>
      <c r="AA10" s="9">
        <v>-17.506149777724172</v>
      </c>
      <c r="AB10" s="9">
        <v>-17.775663921482998</v>
      </c>
      <c r="AC10" s="9">
        <v>-18.044596416929704</v>
      </c>
      <c r="AD10" s="9">
        <v>-18.31229143161357</v>
      </c>
      <c r="AE10" s="9">
        <v>-18.579930260755368</v>
      </c>
      <c r="AF10" s="9">
        <v>-18.845468683766121</v>
      </c>
    </row>
    <row r="11" spans="1:32" x14ac:dyDescent="0.25">
      <c r="A11" s="4" t="s">
        <v>182</v>
      </c>
      <c r="B11" s="9">
        <v>0</v>
      </c>
      <c r="C11" s="9">
        <v>0</v>
      </c>
      <c r="D11" s="9">
        <v>-7.1327350023618337</v>
      </c>
      <c r="E11" s="9">
        <v>-7.0860197903183275</v>
      </c>
      <c r="F11" s="9">
        <v>-7.0114387054720657</v>
      </c>
      <c r="G11" s="9">
        <v>-7.0097992567870113</v>
      </c>
      <c r="H11" s="9">
        <v>-9.3886761162633405</v>
      </c>
      <c r="I11" s="9">
        <v>-9.5708045931305978</v>
      </c>
      <c r="J11" s="9">
        <v>-9.681361111258294</v>
      </c>
      <c r="K11" s="9">
        <v>-9.7899012095626148</v>
      </c>
      <c r="L11" s="45">
        <v>-10.027441561022053</v>
      </c>
      <c r="M11" s="9">
        <v>-12.953560136391213</v>
      </c>
      <c r="N11" s="9">
        <v>-13.462174743961615</v>
      </c>
      <c r="O11" s="9">
        <v>-14.018679154755132</v>
      </c>
      <c r="P11" s="9">
        <v>-14.259501581424322</v>
      </c>
      <c r="Q11" s="9">
        <v>-14.499710114615144</v>
      </c>
      <c r="R11" s="9">
        <v>-14.783741619698658</v>
      </c>
      <c r="S11" s="9">
        <v>-15.067102132604584</v>
      </c>
      <c r="T11" s="9">
        <v>-15.368818653348065</v>
      </c>
      <c r="U11" s="9">
        <v>-15.645623208638916</v>
      </c>
      <c r="V11" s="9">
        <v>-16.029984731425706</v>
      </c>
      <c r="W11" s="9">
        <v>-16.280348762847872</v>
      </c>
      <c r="X11" s="9">
        <v>-16.551652516373064</v>
      </c>
      <c r="Y11" s="9">
        <v>-16.819507493370406</v>
      </c>
      <c r="Z11" s="9">
        <v>-17.129813933553475</v>
      </c>
      <c r="AA11" s="9">
        <v>-17.438781063540063</v>
      </c>
      <c r="AB11" s="9">
        <v>-17.746646530717335</v>
      </c>
      <c r="AC11" s="9">
        <v>-18.072492346998938</v>
      </c>
      <c r="AD11" s="9">
        <v>-18.378675585373962</v>
      </c>
      <c r="AE11" s="9">
        <v>-18.702956308944298</v>
      </c>
      <c r="AF11" s="9">
        <v>-19.047779898597515</v>
      </c>
    </row>
    <row r="12" spans="1:32" x14ac:dyDescent="0.25">
      <c r="A12" s="4" t="s">
        <v>183</v>
      </c>
      <c r="B12" s="9">
        <v>0</v>
      </c>
      <c r="C12" s="9">
        <v>0</v>
      </c>
      <c r="D12" s="9">
        <v>-7.431346578366453</v>
      </c>
      <c r="E12" s="9">
        <v>-5.4606966213999373</v>
      </c>
      <c r="F12" s="9">
        <v>-3.7060680552718339</v>
      </c>
      <c r="G12" s="9">
        <v>-2.7005770343842967</v>
      </c>
      <c r="H12" s="9">
        <v>-2.0411625415669175</v>
      </c>
      <c r="I12" s="9">
        <v>-1.6627702204580261</v>
      </c>
      <c r="J12" s="9">
        <v>-1.8451308071087311</v>
      </c>
      <c r="K12" s="9">
        <v>-1.9206213963698016</v>
      </c>
      <c r="L12" s="45">
        <v>-2.402495889438331</v>
      </c>
      <c r="M12" s="9">
        <v>-4.1405797162995626</v>
      </c>
      <c r="N12" s="9">
        <v>-6.0661610265622485</v>
      </c>
      <c r="O12" s="9">
        <v>-8.0491840821036593</v>
      </c>
      <c r="P12" s="9">
        <v>-10.096025858545287</v>
      </c>
      <c r="Q12" s="9">
        <v>-12.185700101399412</v>
      </c>
      <c r="R12" s="9">
        <v>-13.409047282246117</v>
      </c>
      <c r="S12" s="9">
        <v>-14.717109967019143</v>
      </c>
      <c r="T12" s="9">
        <v>-16.075254884860946</v>
      </c>
      <c r="U12" s="9">
        <v>-17.48221710671573</v>
      </c>
      <c r="V12" s="9">
        <v>-18.932606816261078</v>
      </c>
      <c r="W12" s="9">
        <v>-19.506601554650612</v>
      </c>
      <c r="X12" s="9">
        <v>-20.075177822559628</v>
      </c>
      <c r="Y12" s="9">
        <v>-20.641058834435157</v>
      </c>
      <c r="Z12" s="9">
        <v>-21.203227885964321</v>
      </c>
      <c r="AA12" s="9">
        <v>-21.765161730968693</v>
      </c>
      <c r="AB12" s="9">
        <v>-22.059199738245503</v>
      </c>
      <c r="AC12" s="9">
        <v>-22.350994495660721</v>
      </c>
      <c r="AD12" s="9">
        <v>-22.642588227054201</v>
      </c>
      <c r="AE12" s="9">
        <v>-22.9349241391417</v>
      </c>
      <c r="AF12" s="9">
        <v>-23.223810677752844</v>
      </c>
    </row>
    <row r="13" spans="1:32" x14ac:dyDescent="0.25">
      <c r="A13" s="4" t="s">
        <v>184</v>
      </c>
      <c r="B13" s="9">
        <v>0</v>
      </c>
      <c r="C13" s="9">
        <v>0</v>
      </c>
      <c r="D13" s="9">
        <v>7.9962654409652423</v>
      </c>
      <c r="E13" s="9">
        <v>8.0855128134970027</v>
      </c>
      <c r="F13" s="9">
        <v>8.1657073843961321</v>
      </c>
      <c r="G13" s="9">
        <v>8.2038561027104198</v>
      </c>
      <c r="H13" s="9">
        <v>7.6463396317851506</v>
      </c>
      <c r="I13" s="9">
        <v>7.5109552745289925</v>
      </c>
      <c r="J13" s="9">
        <v>7.3541451560096416</v>
      </c>
      <c r="K13" s="9">
        <v>7.2393598477180099</v>
      </c>
      <c r="L13" s="45">
        <v>7.0532792972697926</v>
      </c>
      <c r="M13" s="9">
        <v>6.0846371183277048</v>
      </c>
      <c r="N13" s="9">
        <v>5.6146946041119312</v>
      </c>
      <c r="O13" s="9">
        <v>5.186167527812505</v>
      </c>
      <c r="P13" s="9">
        <v>4.8955524673355351</v>
      </c>
      <c r="Q13" s="9">
        <v>4.6289830631039175</v>
      </c>
      <c r="R13" s="9">
        <v>4.4486246475591855</v>
      </c>
      <c r="S13" s="9">
        <v>4.2489261998504571</v>
      </c>
      <c r="T13" s="9">
        <v>4.0533468607230896</v>
      </c>
      <c r="U13" s="9">
        <v>3.8501804341639838</v>
      </c>
      <c r="V13" s="9">
        <v>3.6267289545099817</v>
      </c>
      <c r="W13" s="9">
        <v>3.5013505645773071</v>
      </c>
      <c r="X13" s="9">
        <v>3.3601129656341988</v>
      </c>
      <c r="Y13" s="9">
        <v>3.208080951489563</v>
      </c>
      <c r="Z13" s="9">
        <v>3.0450913144954277</v>
      </c>
      <c r="AA13" s="9">
        <v>2.8711151430856776</v>
      </c>
      <c r="AB13" s="9">
        <v>2.7234564375435792</v>
      </c>
      <c r="AC13" s="9">
        <v>2.5708984912744857</v>
      </c>
      <c r="AD13" s="9">
        <v>2.425476192157658</v>
      </c>
      <c r="AE13" s="9">
        <v>2.2781341810907727</v>
      </c>
      <c r="AF13" s="9">
        <v>2.1292259011114574</v>
      </c>
    </row>
    <row r="14" spans="1:32" x14ac:dyDescent="0.25">
      <c r="A14" s="4" t="s">
        <v>190</v>
      </c>
      <c r="B14" s="9">
        <v>0</v>
      </c>
      <c r="C14" s="9">
        <v>0</v>
      </c>
      <c r="D14" s="9">
        <v>6.989874194538209</v>
      </c>
      <c r="E14" s="9">
        <v>6.9898741945381984</v>
      </c>
      <c r="F14" s="9">
        <v>6.9898741945381877</v>
      </c>
      <c r="G14" s="9">
        <v>6.9898741945381886</v>
      </c>
      <c r="H14" s="9">
        <v>1.5691901108022577</v>
      </c>
      <c r="I14" s="9">
        <v>1.0971555472136594</v>
      </c>
      <c r="J14" s="9">
        <v>1.1560675180924451</v>
      </c>
      <c r="K14" s="9">
        <v>1.1788600156332223</v>
      </c>
      <c r="L14" s="45">
        <v>1.2189628852194712</v>
      </c>
      <c r="M14" s="9">
        <v>-4.5945125536637805</v>
      </c>
      <c r="N14" s="9">
        <v>-4.2992490790470033</v>
      </c>
      <c r="O14" s="9">
        <v>-4.0905542273638229</v>
      </c>
      <c r="P14" s="9">
        <v>-4.1255228683416476</v>
      </c>
      <c r="Q14" s="9">
        <v>-4.1945311785716139</v>
      </c>
      <c r="R14" s="9">
        <v>-4.5275542840016172</v>
      </c>
      <c r="S14" s="9">
        <v>-4.8821233398690493</v>
      </c>
      <c r="T14" s="9">
        <v>-5.2406392739966039</v>
      </c>
      <c r="U14" s="9">
        <v>-5.5945696126757642</v>
      </c>
      <c r="V14" s="9">
        <v>-6.0794658728341853</v>
      </c>
      <c r="W14" s="9">
        <v>-6.4962731359376651</v>
      </c>
      <c r="X14" s="9">
        <v>-6.9313529493600514</v>
      </c>
      <c r="Y14" s="9">
        <v>-7.3562689312230116</v>
      </c>
      <c r="Z14" s="9">
        <v>-7.8259610935043495</v>
      </c>
      <c r="AA14" s="9">
        <v>-8.3150712491063548</v>
      </c>
      <c r="AB14" s="9">
        <v>-8.8456488329004301</v>
      </c>
      <c r="AC14" s="9">
        <v>-9.3948726740032811</v>
      </c>
      <c r="AD14" s="9">
        <v>-9.9853957772740234</v>
      </c>
      <c r="AE14" s="9">
        <v>-10.605093785657852</v>
      </c>
      <c r="AF14" s="9">
        <v>-11.264174466605905</v>
      </c>
    </row>
    <row r="15" spans="1:32" x14ac:dyDescent="0.25">
      <c r="A15" s="4" t="s">
        <v>185</v>
      </c>
      <c r="B15" s="9">
        <v>0</v>
      </c>
      <c r="C15" s="9">
        <v>0</v>
      </c>
      <c r="D15" s="9">
        <v>13.382192421643538</v>
      </c>
      <c r="E15" s="9">
        <v>6.3141563023948235</v>
      </c>
      <c r="F15" s="9">
        <v>4.6736674859114808</v>
      </c>
      <c r="G15" s="9">
        <v>3.8918408312669639</v>
      </c>
      <c r="H15" s="9">
        <v>3.7484847680478204</v>
      </c>
      <c r="I15" s="9">
        <v>4.734441507973715</v>
      </c>
      <c r="J15" s="9">
        <v>6.1329166984223367</v>
      </c>
      <c r="K15" s="9">
        <v>8.3448684991101096</v>
      </c>
      <c r="L15" s="45">
        <v>10.99105799272265</v>
      </c>
      <c r="M15" s="9">
        <v>12.243392495500499</v>
      </c>
      <c r="N15" s="9">
        <v>12.309175747114022</v>
      </c>
      <c r="O15" s="9">
        <v>13.143597667347832</v>
      </c>
      <c r="P15" s="9">
        <v>12.653748782228181</v>
      </c>
      <c r="Q15" s="9">
        <v>13.226977834421016</v>
      </c>
      <c r="R15" s="9">
        <v>14.763356097805685</v>
      </c>
      <c r="S15" s="9">
        <v>15.026975516352508</v>
      </c>
      <c r="T15" s="9">
        <v>15.571916862311843</v>
      </c>
      <c r="U15" s="9">
        <v>16.40181707173625</v>
      </c>
      <c r="V15" s="9">
        <v>16.760712204314881</v>
      </c>
      <c r="W15" s="9">
        <v>17.177284113101855</v>
      </c>
      <c r="X15" s="9">
        <v>16.847141516818134</v>
      </c>
      <c r="Y15" s="9">
        <v>16.45701581154221</v>
      </c>
      <c r="Z15" s="9">
        <v>16.91900182667878</v>
      </c>
      <c r="AA15" s="9">
        <v>16.497717167884971</v>
      </c>
      <c r="AB15" s="9">
        <v>18.186453003034853</v>
      </c>
      <c r="AC15" s="9">
        <v>20.154545681803718</v>
      </c>
      <c r="AD15" s="9">
        <v>23.074521114126465</v>
      </c>
      <c r="AE15" s="9">
        <v>22.897508115873229</v>
      </c>
      <c r="AF15" s="9">
        <v>22.634801612191058</v>
      </c>
    </row>
    <row r="16" spans="1:32" x14ac:dyDescent="0.25">
      <c r="A16" s="4" t="s">
        <v>186</v>
      </c>
      <c r="B16" s="9">
        <v>0</v>
      </c>
      <c r="C16" s="9">
        <v>0</v>
      </c>
      <c r="D16" s="9">
        <v>35.139372822299649</v>
      </c>
      <c r="E16" s="9">
        <v>5.6360738726914823</v>
      </c>
      <c r="F16" s="9">
        <v>-0.35860562482934871</v>
      </c>
      <c r="G16" s="9">
        <v>-2.099455980384652</v>
      </c>
      <c r="H16" s="9">
        <v>-1.4289664186607534</v>
      </c>
      <c r="I16" s="9">
        <v>1.9605606934019348</v>
      </c>
      <c r="J16" s="9">
        <v>5.5920655454937842</v>
      </c>
      <c r="K16" s="9">
        <v>10.329244673983256</v>
      </c>
      <c r="L16" s="45">
        <v>15.584011099077692</v>
      </c>
      <c r="M16" s="9">
        <v>17.930723447290919</v>
      </c>
      <c r="N16" s="9">
        <v>17.916849831488371</v>
      </c>
      <c r="O16" s="9">
        <v>19.385013756271256</v>
      </c>
      <c r="P16" s="9">
        <v>18.215814962323066</v>
      </c>
      <c r="Q16" s="9">
        <v>19.115163796014855</v>
      </c>
      <c r="R16" s="9">
        <v>21.730028762293554</v>
      </c>
      <c r="S16" s="9">
        <v>21.504578721092383</v>
      </c>
      <c r="T16" s="9">
        <v>22.134978965479498</v>
      </c>
      <c r="U16" s="9">
        <v>23.246338822724955</v>
      </c>
      <c r="V16" s="9">
        <v>23.528958718422675</v>
      </c>
      <c r="W16" s="9">
        <v>23.926404333446179</v>
      </c>
      <c r="X16" s="9">
        <v>23.141324509951374</v>
      </c>
      <c r="Y16" s="9">
        <v>22.398858740433131</v>
      </c>
      <c r="Z16" s="9">
        <v>23.168466104522544</v>
      </c>
      <c r="AA16" s="9">
        <v>22.603719599427745</v>
      </c>
      <c r="AB16" s="9">
        <v>25.714070989332576</v>
      </c>
      <c r="AC16" s="9">
        <v>29.477928195810883</v>
      </c>
      <c r="AD16" s="9">
        <v>34.826972974548823</v>
      </c>
      <c r="AE16" s="9">
        <v>34.448102414582074</v>
      </c>
      <c r="AF16" s="9">
        <v>33.895662239143626</v>
      </c>
    </row>
    <row r="17" spans="1:32" x14ac:dyDescent="0.25">
      <c r="A17" s="4" t="s">
        <v>187</v>
      </c>
      <c r="B17" s="9">
        <v>0</v>
      </c>
      <c r="C17" s="9">
        <v>1.8452635775106593E-4</v>
      </c>
      <c r="D17" s="9">
        <v>-7.3312911719206184</v>
      </c>
      <c r="E17" s="9">
        <v>-4.4242441493617246</v>
      </c>
      <c r="F17" s="9">
        <v>-3.1434962918638933</v>
      </c>
      <c r="G17" s="9">
        <v>-2.6503367535559743</v>
      </c>
      <c r="H17" s="9">
        <v>-4.2720014487224551</v>
      </c>
      <c r="I17" s="9">
        <v>-5.0778834499459462</v>
      </c>
      <c r="J17" s="9">
        <v>-6.6444856914149906</v>
      </c>
      <c r="K17" s="9">
        <v>-8.7923663659127769</v>
      </c>
      <c r="L17" s="45">
        <v>-11.540924150051527</v>
      </c>
      <c r="M17" s="9">
        <v>-16.277461187391108</v>
      </c>
      <c r="N17" s="9">
        <v>-18.321098748251355</v>
      </c>
      <c r="O17" s="9">
        <v>-21.211750637273941</v>
      </c>
      <c r="P17" s="9">
        <v>-23.405610647937642</v>
      </c>
      <c r="Q17" s="9">
        <v>-26.580738284136043</v>
      </c>
      <c r="R17" s="9">
        <v>-30.272294782367204</v>
      </c>
      <c r="S17" s="9">
        <v>-35.05636144144308</v>
      </c>
      <c r="T17" s="9">
        <v>-39.172201383803419</v>
      </c>
      <c r="U17" s="9">
        <v>-44.052445070840278</v>
      </c>
      <c r="V17" s="9">
        <v>-49.186736010943754</v>
      </c>
      <c r="W17" s="9">
        <v>-53.759327730786154</v>
      </c>
      <c r="X17" s="9">
        <v>-57.583679886191959</v>
      </c>
      <c r="Y17" s="9">
        <v>-60.349922367663481</v>
      </c>
      <c r="Z17" s="9">
        <v>-62.860833481041752</v>
      </c>
      <c r="AA17" s="9">
        <v>-63.019346521693024</v>
      </c>
      <c r="AB17" s="9">
        <v>-63.570813186728977</v>
      </c>
      <c r="AC17" s="9">
        <v>-64.191999655132435</v>
      </c>
      <c r="AD17" s="9">
        <v>-67.528738542864062</v>
      </c>
      <c r="AE17" s="9">
        <v>-69.843182241867822</v>
      </c>
      <c r="AF17" s="9">
        <v>-72.42223610537593</v>
      </c>
    </row>
    <row r="18" spans="1:32" x14ac:dyDescent="0.25">
      <c r="A18" s="4" t="s">
        <v>188</v>
      </c>
      <c r="B18" s="9">
        <v>0</v>
      </c>
      <c r="C18" s="9">
        <v>0</v>
      </c>
      <c r="D18" s="9">
        <v>-4.5519611431943217</v>
      </c>
      <c r="E18" s="9">
        <v>-2.1630715340956699</v>
      </c>
      <c r="F18" s="9">
        <v>-1.1043741538478844</v>
      </c>
      <c r="G18" s="9">
        <v>-0.65572706939400516</v>
      </c>
      <c r="H18" s="9">
        <v>-1.8443027208258769</v>
      </c>
      <c r="I18" s="9">
        <v>-2.3343268739479055</v>
      </c>
      <c r="J18" s="9">
        <v>-3.4065094047244036</v>
      </c>
      <c r="K18" s="9">
        <v>-4.8878107684699073</v>
      </c>
      <c r="L18" s="45">
        <v>-6.8270481314702671</v>
      </c>
      <c r="M18" s="9">
        <v>-10.233801071697258</v>
      </c>
      <c r="N18" s="9">
        <v>-11.663333836929091</v>
      </c>
      <c r="O18" s="9">
        <v>-13.65558810344295</v>
      </c>
      <c r="P18" s="9">
        <v>-15.082247966491877</v>
      </c>
      <c r="Q18" s="9">
        <v>-17.190464110890264</v>
      </c>
      <c r="R18" s="9">
        <v>-19.603589808227305</v>
      </c>
      <c r="S18" s="9">
        <v>-22.376925598632234</v>
      </c>
      <c r="T18" s="9">
        <v>-24.812111157560789</v>
      </c>
      <c r="U18" s="9">
        <v>-27.665875323530592</v>
      </c>
      <c r="V18" s="9">
        <v>-30.496032468097194</v>
      </c>
      <c r="W18" s="9">
        <v>-32.833413902437592</v>
      </c>
      <c r="X18" s="9">
        <v>-34.565684962620864</v>
      </c>
      <c r="Y18" s="9">
        <v>-35.759196087948808</v>
      </c>
      <c r="Z18" s="9">
        <v>-37.083526401841183</v>
      </c>
      <c r="AA18" s="9">
        <v>-37.118392034135525</v>
      </c>
      <c r="AB18" s="9">
        <v>-37.893985657268601</v>
      </c>
      <c r="AC18" s="9">
        <v>-38.729135069463176</v>
      </c>
      <c r="AD18" s="9">
        <v>-40.987737514314567</v>
      </c>
      <c r="AE18" s="9">
        <v>-41.967861126246298</v>
      </c>
      <c r="AF18" s="9">
        <v>-43.00967798904324</v>
      </c>
    </row>
    <row r="19" spans="1:32" x14ac:dyDescent="0.25">
      <c r="A19" s="4" t="s">
        <v>189</v>
      </c>
      <c r="B19" s="9">
        <v>0</v>
      </c>
      <c r="C19" s="9">
        <v>0</v>
      </c>
      <c r="D19" s="9">
        <v>-6.1690927646774565</v>
      </c>
      <c r="E19" s="9">
        <v>-4.3579336978957093</v>
      </c>
      <c r="F19" s="9">
        <v>-2.751595117531942</v>
      </c>
      <c r="G19" s="9">
        <v>-1.836860439659155</v>
      </c>
      <c r="H19" s="9">
        <v>-1.7206118465918698</v>
      </c>
      <c r="I19" s="9">
        <v>-1.418568882352645</v>
      </c>
      <c r="J19" s="9">
        <v>-1.5813116124656563</v>
      </c>
      <c r="K19" s="9">
        <v>-1.6488001113555688</v>
      </c>
      <c r="L19" s="45">
        <v>-2.0863789808979663</v>
      </c>
      <c r="M19" s="9">
        <v>-4.1800914231519171</v>
      </c>
      <c r="N19" s="9">
        <v>-5.9132925834130035</v>
      </c>
      <c r="O19" s="9">
        <v>-7.7065327387972014</v>
      </c>
      <c r="P19" s="9">
        <v>-9.5805763023804111</v>
      </c>
      <c r="Q19" s="9">
        <v>-11.497889041472801</v>
      </c>
      <c r="R19" s="9">
        <v>-12.648017138528381</v>
      </c>
      <c r="S19" s="9">
        <v>-13.87659701043482</v>
      </c>
      <c r="T19" s="9">
        <v>-15.152423209142817</v>
      </c>
      <c r="U19" s="9">
        <v>-16.472816917852366</v>
      </c>
      <c r="V19" s="9">
        <v>-17.844481018233495</v>
      </c>
      <c r="W19" s="9">
        <v>-18.40794446481782</v>
      </c>
      <c r="X19" s="9">
        <v>-18.967769299442587</v>
      </c>
      <c r="Y19" s="9">
        <v>-19.524171469755967</v>
      </c>
      <c r="Z19" s="9">
        <v>-20.080649114915925</v>
      </c>
      <c r="AA19" s="9">
        <v>-20.638213124454818</v>
      </c>
      <c r="AB19" s="9">
        <v>-20.953724734167551</v>
      </c>
      <c r="AC19" s="9">
        <v>-21.268438934505259</v>
      </c>
      <c r="AD19" s="9">
        <v>-21.586300144899013</v>
      </c>
      <c r="AE19" s="9">
        <v>-21.906889252159793</v>
      </c>
      <c r="AF19" s="9">
        <v>-22.227585162687802</v>
      </c>
    </row>
    <row r="20" spans="1:32" x14ac:dyDescent="0.25">
      <c r="A20" s="4" t="s">
        <v>191</v>
      </c>
      <c r="B20" s="9">
        <v>0</v>
      </c>
      <c r="C20" s="9">
        <v>0</v>
      </c>
      <c r="D20" s="9">
        <v>-2.8783937028883861</v>
      </c>
      <c r="E20" s="9">
        <v>0.15111532045024675</v>
      </c>
      <c r="F20" s="9">
        <v>0.64453788953411106</v>
      </c>
      <c r="G20" s="9">
        <v>0.64928150014069219</v>
      </c>
      <c r="H20" s="9">
        <v>-1.9893868064316911</v>
      </c>
      <c r="I20" s="9">
        <v>-3.5230522352634051</v>
      </c>
      <c r="J20" s="9">
        <v>-6.0035374118504681</v>
      </c>
      <c r="K20" s="9">
        <v>-9.8860524232941032</v>
      </c>
      <c r="L20" s="45">
        <v>-14.588548567288763</v>
      </c>
      <c r="M20" s="9">
        <v>-20.516726759709531</v>
      </c>
      <c r="N20" s="9">
        <v>-21.763945443081866</v>
      </c>
      <c r="O20" s="9">
        <v>-24.452009569750178</v>
      </c>
      <c r="P20" s="9">
        <v>-25.632340963652723</v>
      </c>
      <c r="Q20" s="9">
        <v>-28.745893785969773</v>
      </c>
      <c r="R20" s="9">
        <v>-34.763842960998552</v>
      </c>
      <c r="S20" s="9">
        <v>-44.280073771632516</v>
      </c>
      <c r="T20" s="9">
        <v>-52.66393380314026</v>
      </c>
      <c r="U20" s="9">
        <v>-64.220655996058696</v>
      </c>
      <c r="V20" s="9">
        <v>-78.897393770160633</v>
      </c>
      <c r="W20" s="9">
        <v>-98.661253791795119</v>
      </c>
      <c r="X20" s="9">
        <v>-121.90060610442036</v>
      </c>
      <c r="Y20" s="9">
        <v>-143.41790814574523</v>
      </c>
      <c r="Z20" s="9">
        <v>-159.43989320235741</v>
      </c>
      <c r="AA20" s="9">
        <v>-158.12968979543174</v>
      </c>
      <c r="AB20" s="9">
        <v>-147.03761413086022</v>
      </c>
      <c r="AC20" s="9">
        <v>-138.36004767028075</v>
      </c>
      <c r="AD20" s="9">
        <v>-148.38110235303091</v>
      </c>
      <c r="AE20" s="9">
        <v>-167.84500244354984</v>
      </c>
      <c r="AF20" s="9">
        <v>-195.89745048222451</v>
      </c>
    </row>
    <row r="22" spans="1:32" ht="18" thickBot="1" x14ac:dyDescent="0.35">
      <c r="A22" s="13" t="s">
        <v>2</v>
      </c>
      <c r="B22" s="1">
        <v>2020</v>
      </c>
      <c r="C22" s="2">
        <v>2021</v>
      </c>
      <c r="D22" s="1">
        <v>2022</v>
      </c>
      <c r="E22" s="2">
        <v>2023</v>
      </c>
      <c r="F22" s="1">
        <v>2024</v>
      </c>
      <c r="G22" s="2">
        <v>2025</v>
      </c>
      <c r="H22" s="1">
        <v>2026</v>
      </c>
      <c r="I22" s="2">
        <v>2027</v>
      </c>
      <c r="J22" s="1">
        <v>2028</v>
      </c>
      <c r="K22" s="2">
        <v>2029</v>
      </c>
      <c r="L22" s="44">
        <v>2030</v>
      </c>
      <c r="M22" s="2">
        <v>2031</v>
      </c>
      <c r="N22" s="1">
        <v>2032</v>
      </c>
      <c r="O22" s="2">
        <v>2033</v>
      </c>
      <c r="P22" s="1">
        <v>2034</v>
      </c>
      <c r="Q22" s="2">
        <v>2035</v>
      </c>
      <c r="R22" s="1">
        <v>2036</v>
      </c>
      <c r="S22" s="2">
        <v>2037</v>
      </c>
      <c r="T22" s="1">
        <v>2038</v>
      </c>
      <c r="U22" s="2">
        <v>2039</v>
      </c>
      <c r="V22" s="1">
        <v>2040</v>
      </c>
      <c r="W22" s="2">
        <v>2041</v>
      </c>
      <c r="X22" s="1">
        <v>2042</v>
      </c>
      <c r="Y22" s="2">
        <v>2043</v>
      </c>
      <c r="Z22" s="1">
        <v>2044</v>
      </c>
      <c r="AA22" s="2">
        <v>2045</v>
      </c>
      <c r="AB22" s="1">
        <v>2046</v>
      </c>
      <c r="AC22" s="2">
        <v>2047</v>
      </c>
      <c r="AD22" s="1">
        <v>2048</v>
      </c>
      <c r="AE22" s="2">
        <v>2049</v>
      </c>
      <c r="AF22" s="1">
        <v>2050</v>
      </c>
    </row>
    <row r="23" spans="1:32" ht="15.75" thickTop="1" x14ac:dyDescent="0.25">
      <c r="A23" s="4" t="s">
        <v>173</v>
      </c>
      <c r="B23" s="14">
        <v>0</v>
      </c>
      <c r="C23" s="14">
        <v>0</v>
      </c>
      <c r="D23" s="14">
        <v>28.7652</v>
      </c>
      <c r="E23" s="14">
        <v>28.111899999999999</v>
      </c>
      <c r="F23" s="14">
        <v>27.383799999999997</v>
      </c>
      <c r="G23" s="14">
        <v>26.685700000000001</v>
      </c>
      <c r="H23" s="14">
        <v>25.802800000000001</v>
      </c>
      <c r="I23" s="14">
        <v>25.175699999999999</v>
      </c>
      <c r="J23" s="14">
        <v>24.694700000000001</v>
      </c>
      <c r="K23" s="14">
        <v>24.222799999999999</v>
      </c>
      <c r="L23" s="43">
        <v>23.939199999999996</v>
      </c>
      <c r="M23" s="14">
        <v>23.416499999999999</v>
      </c>
      <c r="N23" s="14">
        <v>23.152100000000001</v>
      </c>
      <c r="O23" s="14">
        <v>22.891200000000001</v>
      </c>
      <c r="P23" s="14">
        <v>22.4864</v>
      </c>
      <c r="Q23" s="14">
        <v>22.071200000000001</v>
      </c>
      <c r="R23" s="14">
        <v>21.638100000000001</v>
      </c>
      <c r="S23" s="14">
        <v>21.1922</v>
      </c>
      <c r="T23" s="14">
        <v>20.7438</v>
      </c>
      <c r="U23" s="14">
        <v>20.287500000000001</v>
      </c>
      <c r="V23" s="14">
        <v>19.816800000000001</v>
      </c>
      <c r="W23" s="14">
        <v>19.3445</v>
      </c>
      <c r="X23" s="14">
        <v>18.863</v>
      </c>
      <c r="Y23" s="14">
        <v>18.373600000000003</v>
      </c>
      <c r="Z23" s="14">
        <v>17.872899999999998</v>
      </c>
      <c r="AA23" s="14">
        <v>17.362000000000002</v>
      </c>
      <c r="AB23" s="14">
        <v>16.838799999999999</v>
      </c>
      <c r="AC23" s="14">
        <v>16.302299999999999</v>
      </c>
      <c r="AD23" s="14">
        <v>15.7501</v>
      </c>
      <c r="AE23" s="14">
        <v>15.1838</v>
      </c>
      <c r="AF23" s="14">
        <v>14.6023</v>
      </c>
    </row>
    <row r="24" spans="1:32" x14ac:dyDescent="0.25">
      <c r="A24" s="4" t="s">
        <v>174</v>
      </c>
      <c r="B24" s="14">
        <v>0</v>
      </c>
      <c r="C24" s="14">
        <v>0</v>
      </c>
      <c r="D24" s="14">
        <v>27.545300000000001</v>
      </c>
      <c r="E24" s="14">
        <v>26.966699999999999</v>
      </c>
      <c r="F24" s="14">
        <v>26.359299999999998</v>
      </c>
      <c r="G24" s="14">
        <v>25.752200000000002</v>
      </c>
      <c r="H24" s="14">
        <v>25.031500000000001</v>
      </c>
      <c r="I24" s="14">
        <v>24.4422</v>
      </c>
      <c r="J24" s="14">
        <v>23.959800000000001</v>
      </c>
      <c r="K24" s="14">
        <v>23.487400000000001</v>
      </c>
      <c r="L24" s="43">
        <v>23.168999999999997</v>
      </c>
      <c r="M24" s="14">
        <v>22.701499999999999</v>
      </c>
      <c r="N24" s="14">
        <v>22.397500000000001</v>
      </c>
      <c r="O24" s="14">
        <v>22.094100000000001</v>
      </c>
      <c r="P24" s="14">
        <v>21.686499999999999</v>
      </c>
      <c r="Q24" s="14">
        <v>21.269100000000002</v>
      </c>
      <c r="R24" s="14">
        <v>20.8385</v>
      </c>
      <c r="S24" s="14">
        <v>20.395499999999998</v>
      </c>
      <c r="T24" s="14">
        <v>19.950199999999999</v>
      </c>
      <c r="U24" s="14">
        <v>19.4971</v>
      </c>
      <c r="V24" s="14">
        <v>19.032</v>
      </c>
      <c r="W24" s="14">
        <v>18.5641</v>
      </c>
      <c r="X24" s="14">
        <v>18.087499999999999</v>
      </c>
      <c r="Y24" s="14">
        <v>17.603000000000002</v>
      </c>
      <c r="Z24" s="14">
        <v>17.107999999999997</v>
      </c>
      <c r="AA24" s="14">
        <v>16.603300000000001</v>
      </c>
      <c r="AB24" s="14">
        <v>16.0869</v>
      </c>
      <c r="AC24" s="14">
        <v>15.5578</v>
      </c>
      <c r="AD24" s="14">
        <v>15.0136</v>
      </c>
      <c r="AE24" s="14">
        <v>14.4559</v>
      </c>
      <c r="AF24" s="14">
        <v>13.883799999999999</v>
      </c>
    </row>
    <row r="25" spans="1:32" x14ac:dyDescent="0.25">
      <c r="A25" s="4" t="s">
        <v>175</v>
      </c>
      <c r="B25" s="14">
        <v>0</v>
      </c>
      <c r="C25" s="14">
        <v>0</v>
      </c>
      <c r="D25" s="14">
        <v>14.659500000000001</v>
      </c>
      <c r="E25" s="14">
        <v>14.26</v>
      </c>
      <c r="F25" s="14">
        <v>13.8919</v>
      </c>
      <c r="G25" s="14">
        <v>13.548400000000001</v>
      </c>
      <c r="H25" s="14">
        <v>13.1821</v>
      </c>
      <c r="I25" s="14">
        <v>12.870800000000001</v>
      </c>
      <c r="J25" s="14">
        <v>12.609400000000001</v>
      </c>
      <c r="K25" s="14">
        <v>12.3589</v>
      </c>
      <c r="L25" s="43">
        <v>12.197199999999999</v>
      </c>
      <c r="M25" s="14">
        <v>11.9857</v>
      </c>
      <c r="N25" s="14">
        <v>11.8337</v>
      </c>
      <c r="O25" s="14">
        <v>11.6844</v>
      </c>
      <c r="P25" s="14">
        <v>11.505099999999999</v>
      </c>
      <c r="Q25" s="14">
        <v>11.325100000000001</v>
      </c>
      <c r="R25" s="14">
        <v>11.1433</v>
      </c>
      <c r="S25" s="14">
        <v>10.9595</v>
      </c>
      <c r="T25" s="14">
        <v>10.776499999999999</v>
      </c>
      <c r="U25" s="14">
        <v>10.5928</v>
      </c>
      <c r="V25" s="14">
        <v>10.406700000000001</v>
      </c>
      <c r="W25" s="14">
        <v>10.2217</v>
      </c>
      <c r="X25" s="14">
        <v>10.035400000000001</v>
      </c>
      <c r="Y25" s="14">
        <v>9.8480000000000008</v>
      </c>
      <c r="Z25" s="14">
        <v>9.6588999999999992</v>
      </c>
      <c r="AA25" s="14">
        <v>9.4680999999999997</v>
      </c>
      <c r="AB25" s="14">
        <v>9.2752999999999997</v>
      </c>
      <c r="AC25" s="14">
        <v>9.0800999999999998</v>
      </c>
      <c r="AD25" s="14">
        <v>8.8818000000000001</v>
      </c>
      <c r="AE25" s="14">
        <v>8.6807999999999996</v>
      </c>
      <c r="AF25" s="14">
        <v>8.4766999999999992</v>
      </c>
    </row>
    <row r="26" spans="1:32" x14ac:dyDescent="0.25">
      <c r="A26" s="4" t="s">
        <v>176</v>
      </c>
      <c r="B26" s="14">
        <v>0</v>
      </c>
      <c r="C26" s="14">
        <v>0</v>
      </c>
      <c r="D26" s="14">
        <v>3.96</v>
      </c>
      <c r="E26" s="14">
        <v>3.6473</v>
      </c>
      <c r="F26" s="14">
        <v>3.4043999999999999</v>
      </c>
      <c r="G26" s="14">
        <v>3.1985000000000001</v>
      </c>
      <c r="H26" s="14">
        <v>3.0238</v>
      </c>
      <c r="I26" s="14">
        <v>2.8757000000000001</v>
      </c>
      <c r="J26" s="14">
        <v>2.7507000000000001</v>
      </c>
      <c r="K26" s="14">
        <v>2.6463999999999999</v>
      </c>
      <c r="L26" s="43">
        <v>2.5750999999999999</v>
      </c>
      <c r="M26" s="14">
        <v>2.5062000000000002</v>
      </c>
      <c r="N26" s="14">
        <v>2.4394</v>
      </c>
      <c r="O26" s="14">
        <v>2.3746999999999998</v>
      </c>
      <c r="P26" s="14">
        <v>2.3121</v>
      </c>
      <c r="Q26" s="14">
        <v>2.2513999999999998</v>
      </c>
      <c r="R26" s="14">
        <v>2.1926000000000001</v>
      </c>
      <c r="S26" s="14">
        <v>2.1356000000000002</v>
      </c>
      <c r="T26" s="14">
        <v>2.0802999999999998</v>
      </c>
      <c r="U26" s="14">
        <v>2.0268000000000002</v>
      </c>
      <c r="V26" s="14">
        <v>1.9748000000000001</v>
      </c>
      <c r="W26" s="14">
        <v>1.9245000000000001</v>
      </c>
      <c r="X26" s="14">
        <v>1.8756999999999999</v>
      </c>
      <c r="Y26" s="14">
        <v>1.8283</v>
      </c>
      <c r="Z26" s="14">
        <v>1.7824</v>
      </c>
      <c r="AA26" s="14">
        <v>1.7378</v>
      </c>
      <c r="AB26" s="14">
        <v>1.6946000000000001</v>
      </c>
      <c r="AC26" s="14">
        <v>1.6527000000000001</v>
      </c>
      <c r="AD26" s="14">
        <v>1.6120000000000001</v>
      </c>
      <c r="AE26" s="14">
        <v>1.5725</v>
      </c>
      <c r="AF26" s="14">
        <v>1.5341</v>
      </c>
    </row>
    <row r="27" spans="1:32" x14ac:dyDescent="0.25">
      <c r="A27" s="4" t="s">
        <v>177</v>
      </c>
      <c r="B27" s="14">
        <v>0</v>
      </c>
      <c r="C27" s="14">
        <v>0</v>
      </c>
      <c r="D27" s="14">
        <v>10.6995</v>
      </c>
      <c r="E27" s="14">
        <v>10.6127</v>
      </c>
      <c r="F27" s="14">
        <v>10.487500000000001</v>
      </c>
      <c r="G27" s="14">
        <v>10.3499</v>
      </c>
      <c r="H27" s="14">
        <v>10.158300000000001</v>
      </c>
      <c r="I27" s="14">
        <v>9.9951000000000008</v>
      </c>
      <c r="J27" s="14">
        <v>9.8587000000000007</v>
      </c>
      <c r="K27" s="14">
        <v>9.7125000000000004</v>
      </c>
      <c r="L27" s="43">
        <v>9.6220999999999997</v>
      </c>
      <c r="M27" s="14">
        <v>9.4794999999999998</v>
      </c>
      <c r="N27" s="14">
        <v>9.3942999999999994</v>
      </c>
      <c r="O27" s="14">
        <v>9.3096999999999994</v>
      </c>
      <c r="P27" s="14">
        <v>9.1929999999999996</v>
      </c>
      <c r="Q27" s="14">
        <v>9.0737000000000005</v>
      </c>
      <c r="R27" s="14">
        <v>8.9506999999999994</v>
      </c>
      <c r="S27" s="14">
        <v>8.8239000000000001</v>
      </c>
      <c r="T27" s="14">
        <v>8.6961999999999993</v>
      </c>
      <c r="U27" s="14">
        <v>8.5660000000000007</v>
      </c>
      <c r="V27" s="14">
        <v>8.4319000000000006</v>
      </c>
      <c r="W27" s="14">
        <v>8.2972000000000001</v>
      </c>
      <c r="X27" s="14">
        <v>8.1597000000000008</v>
      </c>
      <c r="Y27" s="14">
        <v>8.0197000000000003</v>
      </c>
      <c r="Z27" s="14">
        <v>7.8765000000000001</v>
      </c>
      <c r="AA27" s="14">
        <v>7.7302999999999997</v>
      </c>
      <c r="AB27" s="14">
        <v>7.5807000000000002</v>
      </c>
      <c r="AC27" s="14">
        <v>7.4273999999999996</v>
      </c>
      <c r="AD27" s="14">
        <v>7.2698</v>
      </c>
      <c r="AE27" s="14">
        <v>7.1082999999999998</v>
      </c>
      <c r="AF27" s="14">
        <v>6.9425999999999997</v>
      </c>
    </row>
    <row r="28" spans="1:32" x14ac:dyDescent="0.25">
      <c r="A28" s="4" t="s">
        <v>178</v>
      </c>
      <c r="B28" s="14">
        <v>0</v>
      </c>
      <c r="C28" s="14">
        <v>0</v>
      </c>
      <c r="D28" s="14">
        <v>12.8858</v>
      </c>
      <c r="E28" s="14">
        <v>12.7067</v>
      </c>
      <c r="F28" s="14">
        <v>12.4674</v>
      </c>
      <c r="G28" s="14">
        <v>12.203799999999999</v>
      </c>
      <c r="H28" s="14">
        <v>11.849399999999999</v>
      </c>
      <c r="I28" s="14">
        <v>11.571400000000001</v>
      </c>
      <c r="J28" s="14">
        <v>11.3504</v>
      </c>
      <c r="K28" s="14">
        <v>11.128500000000001</v>
      </c>
      <c r="L28" s="43">
        <v>10.9718</v>
      </c>
      <c r="M28" s="14">
        <v>10.7158</v>
      </c>
      <c r="N28" s="14">
        <v>10.563800000000001</v>
      </c>
      <c r="O28" s="14">
        <v>10.409700000000001</v>
      </c>
      <c r="P28" s="14">
        <v>10.1814</v>
      </c>
      <c r="Q28" s="14">
        <v>9.9440000000000008</v>
      </c>
      <c r="R28" s="14">
        <v>9.6951999999999998</v>
      </c>
      <c r="S28" s="14">
        <v>9.4359999999999999</v>
      </c>
      <c r="T28" s="14">
        <v>9.1737000000000002</v>
      </c>
      <c r="U28" s="14">
        <v>8.9042999999999992</v>
      </c>
      <c r="V28" s="14">
        <v>8.6252999999999993</v>
      </c>
      <c r="W28" s="14">
        <v>8.3423999999999996</v>
      </c>
      <c r="X28" s="14">
        <v>8.0520999999999994</v>
      </c>
      <c r="Y28" s="14">
        <v>7.7549999999999999</v>
      </c>
      <c r="Z28" s="14">
        <v>7.4490999999999996</v>
      </c>
      <c r="AA28" s="14">
        <v>7.1352000000000002</v>
      </c>
      <c r="AB28" s="14">
        <v>6.8116000000000003</v>
      </c>
      <c r="AC28" s="14">
        <v>6.4776999999999996</v>
      </c>
      <c r="AD28" s="14">
        <v>6.1318000000000001</v>
      </c>
      <c r="AE28" s="14">
        <v>5.7751000000000001</v>
      </c>
      <c r="AF28" s="14">
        <v>5.4070999999999998</v>
      </c>
    </row>
    <row r="29" spans="1:32" x14ac:dyDescent="0.25">
      <c r="A29" s="4" t="s">
        <v>179</v>
      </c>
      <c r="B29" s="14">
        <v>0</v>
      </c>
      <c r="C29" s="14">
        <v>0</v>
      </c>
      <c r="D29" s="14">
        <v>1.2199</v>
      </c>
      <c r="E29" s="14">
        <v>1.1452</v>
      </c>
      <c r="F29" s="14">
        <v>1.0245</v>
      </c>
      <c r="G29" s="14">
        <v>0.9335</v>
      </c>
      <c r="H29" s="14">
        <v>0.77129999999999999</v>
      </c>
      <c r="I29" s="14">
        <v>0.73350000000000004</v>
      </c>
      <c r="J29" s="14">
        <v>0.7349</v>
      </c>
      <c r="K29" s="14">
        <v>0.73540000000000005</v>
      </c>
      <c r="L29" s="43">
        <v>0.7702</v>
      </c>
      <c r="M29" s="14">
        <v>0.71499999999999997</v>
      </c>
      <c r="N29" s="14">
        <v>0.75460000000000005</v>
      </c>
      <c r="O29" s="14">
        <v>0.79710000000000003</v>
      </c>
      <c r="P29" s="14">
        <v>0.79990000000000006</v>
      </c>
      <c r="Q29" s="14">
        <v>0.80210000000000004</v>
      </c>
      <c r="R29" s="14">
        <v>0.79959999999999998</v>
      </c>
      <c r="S29" s="14">
        <v>0.79669999999999996</v>
      </c>
      <c r="T29" s="14">
        <v>0.79359999999999997</v>
      </c>
      <c r="U29" s="14">
        <v>0.79039999999999999</v>
      </c>
      <c r="V29" s="14">
        <v>0.78480000000000005</v>
      </c>
      <c r="W29" s="14">
        <v>0.78039999999999998</v>
      </c>
      <c r="X29" s="14">
        <v>0.77549999999999997</v>
      </c>
      <c r="Y29" s="14">
        <v>0.77059999999999995</v>
      </c>
      <c r="Z29" s="14">
        <v>0.76490000000000002</v>
      </c>
      <c r="AA29" s="14">
        <v>0.75870000000000004</v>
      </c>
      <c r="AB29" s="14">
        <v>0.75190000000000001</v>
      </c>
      <c r="AC29" s="14">
        <v>0.74450000000000005</v>
      </c>
      <c r="AD29" s="14">
        <v>0.73650000000000004</v>
      </c>
      <c r="AE29" s="14">
        <v>0.72789999999999999</v>
      </c>
      <c r="AF29" s="14">
        <v>0.71850000000000003</v>
      </c>
    </row>
    <row r="30" spans="1:32" x14ac:dyDescent="0.25">
      <c r="A30" s="4" t="s">
        <v>180</v>
      </c>
      <c r="B30" s="14">
        <v>0</v>
      </c>
      <c r="C30" s="14">
        <v>0</v>
      </c>
      <c r="D30" s="14">
        <v>4.4714</v>
      </c>
      <c r="E30" s="14">
        <v>4.3579999999999997</v>
      </c>
      <c r="F30" s="14">
        <v>4.3171999999999997</v>
      </c>
      <c r="G30" s="14">
        <v>4.2713000000000001</v>
      </c>
      <c r="H30" s="14">
        <v>3.8075000000000001</v>
      </c>
      <c r="I30" s="14">
        <v>3.0396999999999998</v>
      </c>
      <c r="J30" s="14">
        <v>3.0032000000000001</v>
      </c>
      <c r="K30" s="14">
        <v>2.9834000000000001</v>
      </c>
      <c r="L30" s="43">
        <v>2.9055</v>
      </c>
      <c r="M30" s="14">
        <v>2.5287999999999999</v>
      </c>
      <c r="N30" s="14">
        <v>2.5045000000000002</v>
      </c>
      <c r="O30" s="14">
        <v>2.46</v>
      </c>
      <c r="P30" s="14">
        <v>2.4169999999999998</v>
      </c>
      <c r="Q30" s="14">
        <v>2.3647</v>
      </c>
      <c r="R30" s="14">
        <v>2.3233999999999999</v>
      </c>
      <c r="S30" s="14">
        <v>2.2847</v>
      </c>
      <c r="T30" s="14">
        <v>2.2412000000000001</v>
      </c>
      <c r="U30" s="14">
        <v>2.2098</v>
      </c>
      <c r="V30" s="14">
        <v>2.1173999999999999</v>
      </c>
      <c r="W30" s="14">
        <v>2.0714999999999999</v>
      </c>
      <c r="X30" s="14">
        <v>2.0276000000000001</v>
      </c>
      <c r="Y30" s="14">
        <v>1.9952000000000001</v>
      </c>
      <c r="Z30" s="14">
        <v>1.9551000000000001</v>
      </c>
      <c r="AA30" s="14">
        <v>1.9175</v>
      </c>
      <c r="AB30" s="14">
        <v>1.8761000000000001</v>
      </c>
      <c r="AC30" s="14">
        <v>1.8363</v>
      </c>
      <c r="AD30" s="14">
        <v>1.7972999999999999</v>
      </c>
      <c r="AE30" s="14">
        <v>1.7592000000000001</v>
      </c>
      <c r="AF30" s="14">
        <v>1.7219</v>
      </c>
    </row>
    <row r="31" spans="1:32" x14ac:dyDescent="0.25">
      <c r="A31" s="4" t="s">
        <v>181</v>
      </c>
      <c r="B31" s="14">
        <v>0</v>
      </c>
      <c r="C31" s="14">
        <v>0</v>
      </c>
      <c r="D31" s="14">
        <v>39.362099999999998</v>
      </c>
      <c r="E31" s="14">
        <v>39.322699999999998</v>
      </c>
      <c r="F31" s="14">
        <v>39.2834</v>
      </c>
      <c r="G31" s="14">
        <v>39.244099999999996</v>
      </c>
      <c r="H31" s="14">
        <v>39.204799999999999</v>
      </c>
      <c r="I31" s="14">
        <v>39.165700000000001</v>
      </c>
      <c r="J31" s="14">
        <v>39.126400000000004</v>
      </c>
      <c r="K31" s="14">
        <v>38.999099999999999</v>
      </c>
      <c r="L31" s="43">
        <v>38.805700000000002</v>
      </c>
      <c r="M31" s="14">
        <v>38.105199999999996</v>
      </c>
      <c r="N31" s="14">
        <v>37.514699999999998</v>
      </c>
      <c r="O31" s="14">
        <v>36.692999999999998</v>
      </c>
      <c r="P31" s="14">
        <v>35.975000000000001</v>
      </c>
      <c r="Q31" s="14">
        <v>35.267699999999998</v>
      </c>
      <c r="R31" s="14">
        <v>34.849800000000002</v>
      </c>
      <c r="S31" s="14">
        <v>34.284999999999997</v>
      </c>
      <c r="T31" s="14">
        <v>33.853499999999997</v>
      </c>
      <c r="U31" s="14">
        <v>33.404800000000002</v>
      </c>
      <c r="V31" s="14">
        <v>32.942300000000003</v>
      </c>
      <c r="W31" s="14">
        <v>32.759900000000002</v>
      </c>
      <c r="X31" s="14">
        <v>32.5777</v>
      </c>
      <c r="Y31" s="14">
        <v>32.3947</v>
      </c>
      <c r="Z31" s="14">
        <v>32.212000000000003</v>
      </c>
      <c r="AA31" s="14">
        <v>32.026200000000003</v>
      </c>
      <c r="AB31" s="14">
        <v>31.9269</v>
      </c>
      <c r="AC31" s="14">
        <v>31.826999999999998</v>
      </c>
      <c r="AD31" s="14">
        <v>31.727899999999998</v>
      </c>
      <c r="AE31" s="14">
        <v>31.625999999999998</v>
      </c>
      <c r="AF31" s="14">
        <v>31.5258</v>
      </c>
    </row>
    <row r="32" spans="1:32" x14ac:dyDescent="0.25">
      <c r="A32" s="4" t="s">
        <v>182</v>
      </c>
      <c r="B32" s="14">
        <v>0</v>
      </c>
      <c r="C32" s="14">
        <v>0</v>
      </c>
      <c r="D32" s="14">
        <v>0.39319999999999999</v>
      </c>
      <c r="E32" s="14">
        <v>0.38490000000000002</v>
      </c>
      <c r="F32" s="14">
        <v>0.36870000000000003</v>
      </c>
      <c r="G32" s="14">
        <v>0.35709999999999997</v>
      </c>
      <c r="H32" s="14">
        <v>0.33879999999999999</v>
      </c>
      <c r="I32" s="14">
        <v>0.3352</v>
      </c>
      <c r="J32" s="14">
        <v>0.33789999999999998</v>
      </c>
      <c r="K32" s="14">
        <v>0.34060000000000001</v>
      </c>
      <c r="L32" s="43">
        <v>0.34889999999999999</v>
      </c>
      <c r="M32" s="14">
        <v>0.34720000000000001</v>
      </c>
      <c r="N32" s="14">
        <v>0.35560000000000003</v>
      </c>
      <c r="O32" s="14">
        <v>0.36459999999999998</v>
      </c>
      <c r="P32" s="14">
        <v>0.3669</v>
      </c>
      <c r="Q32" s="14">
        <v>0.36899999999999999</v>
      </c>
      <c r="R32" s="14">
        <v>0.37080000000000002</v>
      </c>
      <c r="S32" s="14">
        <v>0.37240000000000001</v>
      </c>
      <c r="T32" s="14">
        <v>0.37390000000000001</v>
      </c>
      <c r="U32" s="14">
        <v>0.37540000000000001</v>
      </c>
      <c r="V32" s="14">
        <v>0.37640000000000001</v>
      </c>
      <c r="W32" s="14">
        <v>0.37780000000000002</v>
      </c>
      <c r="X32" s="14">
        <v>0.379</v>
      </c>
      <c r="Y32" s="14">
        <v>0.38019999999999998</v>
      </c>
      <c r="Z32" s="14">
        <v>0.38109999999999999</v>
      </c>
      <c r="AA32" s="14">
        <v>0.38190000000000002</v>
      </c>
      <c r="AB32" s="14">
        <v>0.3826</v>
      </c>
      <c r="AC32" s="14">
        <v>0.38319999999999999</v>
      </c>
      <c r="AD32" s="14">
        <v>0.38369999999999999</v>
      </c>
      <c r="AE32" s="14">
        <v>0.3841</v>
      </c>
      <c r="AF32" s="14">
        <v>0.38429999999999997</v>
      </c>
    </row>
    <row r="33" spans="1:32" x14ac:dyDescent="0.25">
      <c r="A33" s="4" t="s">
        <v>183</v>
      </c>
      <c r="B33" s="14">
        <v>0</v>
      </c>
      <c r="C33" s="14">
        <v>0</v>
      </c>
      <c r="D33" s="14">
        <v>31.450199999999999</v>
      </c>
      <c r="E33" s="36">
        <v>31.468499999999999</v>
      </c>
      <c r="F33" s="36">
        <v>31.482500000000002</v>
      </c>
      <c r="G33" s="36">
        <v>31.4681</v>
      </c>
      <c r="H33" s="36">
        <v>31.492000000000001</v>
      </c>
      <c r="I33" s="36">
        <v>31.460699999999999</v>
      </c>
      <c r="J33" s="36">
        <v>31.406500000000001</v>
      </c>
      <c r="K33" s="36">
        <v>31.270399999999999</v>
      </c>
      <c r="L33" s="46">
        <v>31.104900000000001</v>
      </c>
      <c r="M33" s="36">
        <v>30.489899999999999</v>
      </c>
      <c r="N33" s="36">
        <v>29.931699999999999</v>
      </c>
      <c r="O33" s="36">
        <v>29.153199999999998</v>
      </c>
      <c r="P33" s="36">
        <v>28.470099999999999</v>
      </c>
      <c r="Q33" s="36">
        <v>27.795300000000001</v>
      </c>
      <c r="R33" s="36">
        <v>27.444099999999999</v>
      </c>
      <c r="S33" s="36">
        <v>27.012899999999998</v>
      </c>
      <c r="T33" s="36">
        <v>26.5914</v>
      </c>
      <c r="U33" s="36">
        <v>26.153400000000001</v>
      </c>
      <c r="V33" s="36">
        <v>25.6999</v>
      </c>
      <c r="W33" s="36">
        <v>25.522300000000001</v>
      </c>
      <c r="X33" s="36">
        <v>25.3474</v>
      </c>
      <c r="Y33" s="36">
        <v>25.172799999999999</v>
      </c>
      <c r="Z33" s="36">
        <v>25.0001</v>
      </c>
      <c r="AA33" s="36">
        <v>24.823699999999999</v>
      </c>
      <c r="AB33" s="36">
        <v>24.7333</v>
      </c>
      <c r="AC33" s="36">
        <v>24.6432</v>
      </c>
      <c r="AD33" s="36">
        <v>24.553999999999998</v>
      </c>
      <c r="AE33" s="36">
        <v>24.460899999999999</v>
      </c>
      <c r="AF33" s="36">
        <v>24.369900000000001</v>
      </c>
    </row>
    <row r="34" spans="1:32" x14ac:dyDescent="0.25">
      <c r="A34" s="4" t="s">
        <v>184</v>
      </c>
      <c r="B34" s="14">
        <v>0</v>
      </c>
      <c r="C34" s="14">
        <v>0</v>
      </c>
      <c r="D34" s="14">
        <v>7.5186999999999999</v>
      </c>
      <c r="E34" s="14">
        <v>7.4692999999999996</v>
      </c>
      <c r="F34" s="14">
        <v>7.4321999999999999</v>
      </c>
      <c r="G34" s="14">
        <v>7.4188999999999998</v>
      </c>
      <c r="H34" s="14">
        <v>7.3739999999999997</v>
      </c>
      <c r="I34" s="14">
        <v>7.3697999999999997</v>
      </c>
      <c r="J34" s="14">
        <v>7.3819999999999997</v>
      </c>
      <c r="K34" s="14">
        <v>7.3880999999999997</v>
      </c>
      <c r="L34" s="43">
        <v>7.3518999999999997</v>
      </c>
      <c r="M34" s="14">
        <v>7.2680999999999996</v>
      </c>
      <c r="N34" s="14">
        <v>7.2274000000000003</v>
      </c>
      <c r="O34" s="14">
        <v>7.1752000000000002</v>
      </c>
      <c r="P34" s="14">
        <v>7.1379999999999999</v>
      </c>
      <c r="Q34" s="14">
        <v>7.1033999999999997</v>
      </c>
      <c r="R34" s="14">
        <v>7.0349000000000004</v>
      </c>
      <c r="S34" s="14">
        <v>6.8997000000000002</v>
      </c>
      <c r="T34" s="14">
        <v>6.8882000000000003</v>
      </c>
      <c r="U34" s="14">
        <v>6.8760000000000003</v>
      </c>
      <c r="V34" s="14">
        <v>6.8659999999999997</v>
      </c>
      <c r="W34" s="14">
        <v>6.8597999999999999</v>
      </c>
      <c r="X34" s="14">
        <v>6.8513000000000002</v>
      </c>
      <c r="Y34" s="14">
        <v>6.8417000000000003</v>
      </c>
      <c r="Z34" s="14">
        <v>6.8308</v>
      </c>
      <c r="AA34" s="14">
        <v>6.8205999999999998</v>
      </c>
      <c r="AB34" s="14">
        <v>6.8109999999999999</v>
      </c>
      <c r="AC34" s="14">
        <v>6.8006000000000002</v>
      </c>
      <c r="AD34" s="14">
        <v>6.7901999999999996</v>
      </c>
      <c r="AE34" s="14">
        <v>6.7809999999999997</v>
      </c>
      <c r="AF34" s="14">
        <v>6.7716000000000003</v>
      </c>
    </row>
    <row r="35" spans="1:32" x14ac:dyDescent="0.25">
      <c r="A35" s="4" t="s">
        <v>190</v>
      </c>
      <c r="B35" s="14">
        <v>0</v>
      </c>
      <c r="C35" s="14">
        <v>0</v>
      </c>
      <c r="D35" s="14">
        <v>3.4868000000000001</v>
      </c>
      <c r="E35" s="14">
        <v>3.4607999999999999</v>
      </c>
      <c r="F35" s="14">
        <v>3.4272999999999998</v>
      </c>
      <c r="G35" s="14">
        <v>3.3858999999999999</v>
      </c>
      <c r="H35" s="14">
        <v>3.1816</v>
      </c>
      <c r="I35" s="14">
        <v>3.1396000000000002</v>
      </c>
      <c r="J35" s="14">
        <v>3.1194000000000002</v>
      </c>
      <c r="K35" s="14">
        <v>3.101</v>
      </c>
      <c r="L35" s="43">
        <v>3.0851999999999999</v>
      </c>
      <c r="M35" s="14">
        <v>2.8932000000000002</v>
      </c>
      <c r="N35" s="14">
        <v>2.8881999999999999</v>
      </c>
      <c r="O35" s="14">
        <v>2.8815</v>
      </c>
      <c r="P35" s="14">
        <v>2.8687999999999998</v>
      </c>
      <c r="Q35" s="14">
        <v>2.8559000000000001</v>
      </c>
      <c r="R35" s="14">
        <v>2.8357999999999999</v>
      </c>
      <c r="S35" s="14">
        <v>2.8153999999999999</v>
      </c>
      <c r="T35" s="14">
        <v>2.7953999999999999</v>
      </c>
      <c r="U35" s="14">
        <v>2.7764000000000002</v>
      </c>
      <c r="V35" s="14">
        <v>2.7538</v>
      </c>
      <c r="W35" s="14">
        <v>2.7345000000000002</v>
      </c>
      <c r="X35" s="14">
        <v>2.7155999999999998</v>
      </c>
      <c r="Y35" s="14">
        <v>2.6974</v>
      </c>
      <c r="Z35" s="14">
        <v>2.6789000000000001</v>
      </c>
      <c r="AA35" s="14">
        <v>2.6604000000000001</v>
      </c>
      <c r="AB35" s="14">
        <v>2.641</v>
      </c>
      <c r="AC35" s="14">
        <v>2.6217000000000001</v>
      </c>
      <c r="AD35" s="14">
        <v>2.6015000000000001</v>
      </c>
      <c r="AE35" s="14">
        <v>2.581</v>
      </c>
      <c r="AF35" s="14">
        <v>2.5594000000000001</v>
      </c>
    </row>
    <row r="36" spans="1:32" x14ac:dyDescent="0.25">
      <c r="A36" s="4" t="s">
        <v>185</v>
      </c>
      <c r="B36" s="14">
        <v>0</v>
      </c>
      <c r="C36" s="14">
        <v>0</v>
      </c>
      <c r="D36" s="14">
        <v>-21.813600000000001</v>
      </c>
      <c r="E36" s="14">
        <v>-21.242100000000001</v>
      </c>
      <c r="F36" s="14">
        <v>-21.081800000000001</v>
      </c>
      <c r="G36" s="14">
        <v>-21.996500000000001</v>
      </c>
      <c r="H36" s="14">
        <v>-23.4511</v>
      </c>
      <c r="I36" s="14">
        <v>-25.442299999999999</v>
      </c>
      <c r="J36" s="14">
        <v>-27.851400000000002</v>
      </c>
      <c r="K36" s="14">
        <v>-30.134499999999999</v>
      </c>
      <c r="L36" s="43">
        <v>-31.936900000000001</v>
      </c>
      <c r="M36" s="14">
        <v>-32.866100000000003</v>
      </c>
      <c r="N36" s="14">
        <v>-33.311799999999998</v>
      </c>
      <c r="O36" s="14">
        <v>-34.049999999999997</v>
      </c>
      <c r="P36" s="14">
        <v>-34.5749</v>
      </c>
      <c r="Q36" s="14">
        <v>-35.359200000000001</v>
      </c>
      <c r="R36" s="14">
        <v>-36.600099999999998</v>
      </c>
      <c r="S36" s="14">
        <v>-38.8675</v>
      </c>
      <c r="T36" s="14">
        <v>-40.1691</v>
      </c>
      <c r="U36" s="14">
        <v>-41.562199999999997</v>
      </c>
      <c r="V36" s="14">
        <v>-42.874299999999998</v>
      </c>
      <c r="W36" s="14">
        <v>-44.1599</v>
      </c>
      <c r="X36" s="14">
        <v>-45.083599999999997</v>
      </c>
      <c r="Y36" s="14">
        <v>-45.466099999999997</v>
      </c>
      <c r="Z36" s="14">
        <v>-45.508499999999998</v>
      </c>
      <c r="AA36" s="14">
        <v>-44.831699999999998</v>
      </c>
      <c r="AB36" s="14">
        <v>-44.044899999999998</v>
      </c>
      <c r="AC36" s="14">
        <v>-43.258400000000002</v>
      </c>
      <c r="AD36" s="14">
        <v>-43.356200000000001</v>
      </c>
      <c r="AE36" s="14">
        <v>-43.46</v>
      </c>
      <c r="AF36" s="14">
        <v>-43.601700000000001</v>
      </c>
    </row>
    <row r="37" spans="1:32" x14ac:dyDescent="0.25">
      <c r="A37" s="4" t="s">
        <v>186</v>
      </c>
      <c r="B37" s="14">
        <v>0</v>
      </c>
      <c r="C37" s="14">
        <v>0</v>
      </c>
      <c r="D37" s="14">
        <v>-6.2055999999999996</v>
      </c>
      <c r="E37" s="36">
        <v>-5.6341000000000001</v>
      </c>
      <c r="F37" s="36">
        <v>-5.4737999999999998</v>
      </c>
      <c r="G37" s="36">
        <v>-6.3884999999999996</v>
      </c>
      <c r="H37" s="36">
        <v>-7.8430999999999997</v>
      </c>
      <c r="I37" s="36">
        <v>-9.8343000000000007</v>
      </c>
      <c r="J37" s="36">
        <v>-12.243399999999999</v>
      </c>
      <c r="K37" s="36">
        <v>-14.5265</v>
      </c>
      <c r="L37" s="46">
        <v>-16.328900000000001</v>
      </c>
      <c r="M37" s="36">
        <v>-17.258099999999999</v>
      </c>
      <c r="N37" s="36">
        <v>-17.703800000000001</v>
      </c>
      <c r="O37" s="36">
        <v>-18.442</v>
      </c>
      <c r="P37" s="36">
        <v>-18.966899999999999</v>
      </c>
      <c r="Q37" s="36">
        <v>-19.751200000000001</v>
      </c>
      <c r="R37" s="36">
        <v>-20.992100000000001</v>
      </c>
      <c r="S37" s="36">
        <v>-23.259499999999999</v>
      </c>
      <c r="T37" s="36">
        <v>-24.5611</v>
      </c>
      <c r="U37" s="36">
        <v>-25.9542</v>
      </c>
      <c r="V37" s="36">
        <v>-27.266300000000001</v>
      </c>
      <c r="W37" s="36">
        <v>-28.5519</v>
      </c>
      <c r="X37" s="36">
        <v>-29.4756</v>
      </c>
      <c r="Y37" s="36">
        <v>-29.8581</v>
      </c>
      <c r="Z37" s="36">
        <v>-29.900500000000001</v>
      </c>
      <c r="AA37" s="36">
        <v>-29.223700000000001</v>
      </c>
      <c r="AB37" s="36">
        <v>-28.436900000000001</v>
      </c>
      <c r="AC37" s="36">
        <v>-27.650400000000001</v>
      </c>
      <c r="AD37" s="36">
        <v>-27.748200000000001</v>
      </c>
      <c r="AE37" s="36">
        <v>-27.852</v>
      </c>
      <c r="AF37" s="36">
        <v>-27.9937</v>
      </c>
    </row>
    <row r="38" spans="1:32" x14ac:dyDescent="0.25">
      <c r="A38" s="4" t="s">
        <v>187</v>
      </c>
      <c r="B38" s="14">
        <v>0</v>
      </c>
      <c r="C38" s="14">
        <v>0</v>
      </c>
      <c r="D38" s="14">
        <v>54.271799999999999</v>
      </c>
      <c r="E38" s="14">
        <v>54.011400000000002</v>
      </c>
      <c r="F38" s="14">
        <v>53.33</v>
      </c>
      <c r="G38" s="14">
        <v>51.590499999999999</v>
      </c>
      <c r="H38" s="14">
        <v>48.5456</v>
      </c>
      <c r="I38" s="14">
        <v>45.078299999999999</v>
      </c>
      <c r="J38" s="14">
        <v>42.092500000000001</v>
      </c>
      <c r="K38" s="14">
        <v>39.171599999999998</v>
      </c>
      <c r="L38" s="43">
        <v>36.798699999999997</v>
      </c>
      <c r="M38" s="14">
        <v>34.077500000000001</v>
      </c>
      <c r="N38" s="14">
        <v>32.747900000000001</v>
      </c>
      <c r="O38" s="14">
        <v>30.875800000000002</v>
      </c>
      <c r="P38" s="14">
        <v>29.1723</v>
      </c>
      <c r="Q38" s="14">
        <v>27.200199999999999</v>
      </c>
      <c r="R38" s="14">
        <v>25.0471</v>
      </c>
      <c r="S38" s="14">
        <v>21.709700000000002</v>
      </c>
      <c r="T38" s="14">
        <v>19.4649</v>
      </c>
      <c r="U38" s="14">
        <v>17.116299999999999</v>
      </c>
      <c r="V38" s="14">
        <v>14.7561</v>
      </c>
      <c r="W38" s="14">
        <v>12.750400000000001</v>
      </c>
      <c r="X38" s="14">
        <v>11.1004</v>
      </c>
      <c r="Y38" s="14">
        <v>9.9946999999999999</v>
      </c>
      <c r="Z38" s="14">
        <v>9.2103000000000002</v>
      </c>
      <c r="AA38" s="14">
        <v>9.1344999999999992</v>
      </c>
      <c r="AB38" s="14">
        <v>9.2379999999999995</v>
      </c>
      <c r="AC38" s="14">
        <v>9.3287999999999993</v>
      </c>
      <c r="AD38" s="14">
        <v>8.5206</v>
      </c>
      <c r="AE38" s="14">
        <v>7.6898</v>
      </c>
      <c r="AF38" s="14">
        <v>6.8076999999999996</v>
      </c>
    </row>
    <row r="39" spans="1:32" s="35" customFormat="1" x14ac:dyDescent="0.25">
      <c r="A39" s="42" t="s">
        <v>188</v>
      </c>
      <c r="B39" s="43">
        <v>0</v>
      </c>
      <c r="C39" s="43">
        <v>0</v>
      </c>
      <c r="D39" s="43">
        <v>69.879800000000003</v>
      </c>
      <c r="E39" s="43">
        <v>69.619399999999999</v>
      </c>
      <c r="F39" s="43">
        <v>68.938000000000002</v>
      </c>
      <c r="G39" s="43">
        <v>67.198499999999996</v>
      </c>
      <c r="H39" s="43">
        <v>64.153599999999997</v>
      </c>
      <c r="I39" s="43">
        <v>60.686300000000003</v>
      </c>
      <c r="J39" s="43">
        <v>57.700499999999998</v>
      </c>
      <c r="K39" s="43">
        <v>54.779600000000002</v>
      </c>
      <c r="L39" s="43">
        <v>52.406700000000001</v>
      </c>
      <c r="M39" s="43">
        <v>49.685499999999998</v>
      </c>
      <c r="N39" s="43">
        <v>48.355899999999998</v>
      </c>
      <c r="O39" s="43">
        <v>46.483800000000002</v>
      </c>
      <c r="P39" s="43">
        <v>44.780299999999997</v>
      </c>
      <c r="Q39" s="43">
        <v>42.808199999999999</v>
      </c>
      <c r="R39" s="43">
        <v>40.655099999999997</v>
      </c>
      <c r="S39" s="43">
        <v>37.317700000000002</v>
      </c>
      <c r="T39" s="43">
        <v>35.072899999999997</v>
      </c>
      <c r="U39" s="43">
        <v>32.724299999999999</v>
      </c>
      <c r="V39" s="43">
        <v>30.364100000000001</v>
      </c>
      <c r="W39" s="43">
        <v>28.3584</v>
      </c>
      <c r="X39" s="43">
        <v>26.708400000000001</v>
      </c>
      <c r="Y39" s="43">
        <v>25.602699999999999</v>
      </c>
      <c r="Z39" s="43">
        <v>24.818300000000001</v>
      </c>
      <c r="AA39" s="43">
        <v>24.7425</v>
      </c>
      <c r="AB39" s="43">
        <v>24.846</v>
      </c>
      <c r="AC39" s="43">
        <v>24.936800000000002</v>
      </c>
      <c r="AD39" s="43">
        <v>24.128599999999999</v>
      </c>
      <c r="AE39" s="43">
        <v>23.297799999999999</v>
      </c>
      <c r="AF39" s="43">
        <v>22.415700000000001</v>
      </c>
    </row>
    <row r="40" spans="1:32" x14ac:dyDescent="0.25">
      <c r="A40" s="4" t="s">
        <v>189</v>
      </c>
      <c r="B40" s="14">
        <v>0</v>
      </c>
      <c r="C40" s="14">
        <v>0</v>
      </c>
      <c r="D40" s="14">
        <v>34.936999999999998</v>
      </c>
      <c r="E40" s="14">
        <v>34.929299999999998</v>
      </c>
      <c r="F40" s="14">
        <v>34.909800000000004</v>
      </c>
      <c r="G40" s="14">
        <v>34.853999999999999</v>
      </c>
      <c r="H40" s="14">
        <v>34.6736</v>
      </c>
      <c r="I40" s="14">
        <v>34.600299999999997</v>
      </c>
      <c r="J40" s="14">
        <v>34.5259</v>
      </c>
      <c r="K40" s="14">
        <v>34.371400000000001</v>
      </c>
      <c r="L40" s="43">
        <v>34.190100000000001</v>
      </c>
      <c r="M40" s="14">
        <v>33.383099999999999</v>
      </c>
      <c r="N40" s="14">
        <v>32.819899999999997</v>
      </c>
      <c r="O40" s="14">
        <v>32.034700000000001</v>
      </c>
      <c r="P40" s="14">
        <v>31.338899999999999</v>
      </c>
      <c r="Q40" s="14">
        <v>30.651200000000003</v>
      </c>
      <c r="R40" s="14">
        <v>30.279899999999998</v>
      </c>
      <c r="S40" s="14">
        <v>29.828299999999999</v>
      </c>
      <c r="T40" s="14">
        <v>29.386800000000001</v>
      </c>
      <c r="U40" s="14">
        <v>28.9298</v>
      </c>
      <c r="V40" s="14">
        <v>28.453699999999998</v>
      </c>
      <c r="W40" s="14">
        <v>28.256800000000002</v>
      </c>
      <c r="X40" s="14">
        <v>28.062999999999999</v>
      </c>
      <c r="Y40" s="14">
        <v>27.870199999999997</v>
      </c>
      <c r="Z40" s="14">
        <v>27.678999999999998</v>
      </c>
      <c r="AA40" s="14">
        <v>27.484099999999998</v>
      </c>
      <c r="AB40" s="14">
        <v>27.374299999999998</v>
      </c>
      <c r="AC40" s="14">
        <v>27.264900000000001</v>
      </c>
      <c r="AD40" s="14">
        <v>27.1555</v>
      </c>
      <c r="AE40" s="14">
        <v>27.041899999999998</v>
      </c>
      <c r="AF40" s="14">
        <v>26.929300000000001</v>
      </c>
    </row>
    <row r="41" spans="1:32" x14ac:dyDescent="0.25">
      <c r="A41" s="4" t="s">
        <v>191</v>
      </c>
      <c r="B41" s="14">
        <v>0</v>
      </c>
      <c r="C41" s="14">
        <v>0</v>
      </c>
      <c r="D41" s="14">
        <v>34.942800000000005</v>
      </c>
      <c r="E41" s="14">
        <v>34.690100000000001</v>
      </c>
      <c r="F41" s="14">
        <v>34.028199999999998</v>
      </c>
      <c r="G41" s="14">
        <v>32.344499999999996</v>
      </c>
      <c r="H41" s="14">
        <v>29.479999999999997</v>
      </c>
      <c r="I41" s="14">
        <v>26.086000000000006</v>
      </c>
      <c r="J41" s="14">
        <v>23.174599999999998</v>
      </c>
      <c r="K41" s="14">
        <v>20.408200000000001</v>
      </c>
      <c r="L41" s="43">
        <v>18.2166</v>
      </c>
      <c r="M41" s="14">
        <v>16.302399999999999</v>
      </c>
      <c r="N41" s="14">
        <v>15.536000000000001</v>
      </c>
      <c r="O41" s="14">
        <v>14.449100000000001</v>
      </c>
      <c r="P41" s="14">
        <v>13.441399999999998</v>
      </c>
      <c r="Q41" s="14">
        <v>12.156999999999996</v>
      </c>
      <c r="R41" s="14">
        <v>10.3752</v>
      </c>
      <c r="S41" s="14">
        <v>7.4894000000000034</v>
      </c>
      <c r="T41" s="14">
        <v>5.6860999999999962</v>
      </c>
      <c r="U41" s="14">
        <v>3.7944999999999993</v>
      </c>
      <c r="V41" s="14">
        <v>1.9104000000000028</v>
      </c>
      <c r="W41" s="14">
        <v>0.10159999999999769</v>
      </c>
      <c r="X41" s="14">
        <v>-1.3545999999999978</v>
      </c>
      <c r="Y41" s="14">
        <v>-2.2674999999999983</v>
      </c>
      <c r="Z41" s="14">
        <v>-2.8606999999999978</v>
      </c>
      <c r="AA41" s="14">
        <v>-2.7415999999999983</v>
      </c>
      <c r="AB41" s="14">
        <v>-2.528299999999998</v>
      </c>
      <c r="AC41" s="14">
        <v>-2.3280999999999992</v>
      </c>
      <c r="AD41" s="14">
        <v>-3.0269000000000013</v>
      </c>
      <c r="AE41" s="14">
        <v>-3.7440999999999995</v>
      </c>
      <c r="AF41" s="14">
        <v>-4.5136000000000003</v>
      </c>
    </row>
    <row r="43" spans="1:32" x14ac:dyDescent="0.25">
      <c r="A43" s="4" t="s">
        <v>200</v>
      </c>
      <c r="D43" s="14">
        <f>D39-D37</f>
        <v>76.085400000000007</v>
      </c>
      <c r="E43" s="14">
        <f t="shared" ref="E43:AF43" si="0">E39-E37</f>
        <v>75.253500000000003</v>
      </c>
      <c r="F43" s="14">
        <f t="shared" si="0"/>
        <v>74.411799999999999</v>
      </c>
      <c r="G43" s="14">
        <f t="shared" si="0"/>
        <v>73.586999999999989</v>
      </c>
      <c r="H43" s="14">
        <f t="shared" si="0"/>
        <v>71.996700000000004</v>
      </c>
      <c r="I43" s="14">
        <f t="shared" si="0"/>
        <v>70.520600000000002</v>
      </c>
      <c r="J43" s="14">
        <f t="shared" si="0"/>
        <v>69.943899999999999</v>
      </c>
      <c r="K43" s="14">
        <f t="shared" si="0"/>
        <v>69.306100000000001</v>
      </c>
      <c r="L43" s="43">
        <f t="shared" si="0"/>
        <v>68.735600000000005</v>
      </c>
      <c r="M43" s="14">
        <f t="shared" si="0"/>
        <v>66.943600000000004</v>
      </c>
      <c r="N43" s="14">
        <f t="shared" si="0"/>
        <v>66.059699999999992</v>
      </c>
      <c r="O43" s="14">
        <f t="shared" si="0"/>
        <v>64.92580000000001</v>
      </c>
      <c r="P43" s="14">
        <f t="shared" si="0"/>
        <v>63.747199999999992</v>
      </c>
      <c r="Q43" s="14">
        <f t="shared" si="0"/>
        <v>62.559399999999997</v>
      </c>
      <c r="R43" s="14">
        <f t="shared" si="0"/>
        <v>61.647199999999998</v>
      </c>
      <c r="S43" s="14">
        <f t="shared" si="0"/>
        <v>60.577200000000005</v>
      </c>
      <c r="T43" s="14">
        <f t="shared" si="0"/>
        <v>59.634</v>
      </c>
      <c r="U43" s="14">
        <f t="shared" si="0"/>
        <v>58.6785</v>
      </c>
      <c r="V43" s="14">
        <f t="shared" si="0"/>
        <v>57.630400000000002</v>
      </c>
      <c r="W43" s="14">
        <f t="shared" si="0"/>
        <v>56.910299999999999</v>
      </c>
      <c r="X43" s="14">
        <f t="shared" si="0"/>
        <v>56.183999999999997</v>
      </c>
      <c r="Y43" s="14">
        <f t="shared" si="0"/>
        <v>55.460799999999999</v>
      </c>
      <c r="Z43" s="14">
        <f t="shared" si="0"/>
        <v>54.718800000000002</v>
      </c>
      <c r="AA43" s="14">
        <f t="shared" si="0"/>
        <v>53.966200000000001</v>
      </c>
      <c r="AB43" s="14">
        <f t="shared" si="0"/>
        <v>53.282899999999998</v>
      </c>
      <c r="AC43" s="14">
        <f t="shared" si="0"/>
        <v>52.587200000000003</v>
      </c>
      <c r="AD43" s="14">
        <f t="shared" si="0"/>
        <v>51.876800000000003</v>
      </c>
      <c r="AE43" s="14">
        <f t="shared" si="0"/>
        <v>51.149799999999999</v>
      </c>
      <c r="AF43" s="14">
        <f t="shared" si="0"/>
        <v>50.409400000000005</v>
      </c>
    </row>
    <row r="44" spans="1:32" x14ac:dyDescent="0.25">
      <c r="K44" s="14">
        <f t="shared" ref="K44:AF44" si="1">K41-K37</f>
        <v>34.934699999999999</v>
      </c>
      <c r="L44" s="43">
        <f t="shared" si="1"/>
        <v>34.545500000000004</v>
      </c>
      <c r="M44" s="14">
        <f t="shared" si="1"/>
        <v>33.560499999999998</v>
      </c>
      <c r="N44" s="14">
        <f t="shared" si="1"/>
        <v>33.239800000000002</v>
      </c>
      <c r="O44" s="14">
        <f t="shared" si="1"/>
        <v>32.891100000000002</v>
      </c>
      <c r="P44" s="14">
        <f t="shared" si="1"/>
        <v>32.408299999999997</v>
      </c>
      <c r="Q44" s="14">
        <f t="shared" si="1"/>
        <v>31.908199999999997</v>
      </c>
      <c r="R44" s="14">
        <f t="shared" si="1"/>
        <v>31.3673</v>
      </c>
      <c r="S44" s="14">
        <f t="shared" si="1"/>
        <v>30.748900000000003</v>
      </c>
      <c r="T44" s="14">
        <f t="shared" si="1"/>
        <v>30.247199999999996</v>
      </c>
      <c r="U44" s="14">
        <f t="shared" si="1"/>
        <v>29.748699999999999</v>
      </c>
      <c r="V44" s="14">
        <f t="shared" si="1"/>
        <v>29.176700000000004</v>
      </c>
      <c r="W44" s="14">
        <f t="shared" si="1"/>
        <v>28.653499999999998</v>
      </c>
      <c r="X44" s="14">
        <f t="shared" si="1"/>
        <v>28.121000000000002</v>
      </c>
      <c r="Y44" s="14">
        <f t="shared" si="1"/>
        <v>27.590600000000002</v>
      </c>
      <c r="Z44" s="14">
        <f t="shared" si="1"/>
        <v>27.039800000000003</v>
      </c>
      <c r="AA44" s="14">
        <f t="shared" si="1"/>
        <v>26.482100000000003</v>
      </c>
      <c r="AB44" s="14">
        <f t="shared" si="1"/>
        <v>25.908600000000003</v>
      </c>
      <c r="AC44" s="14">
        <f t="shared" si="1"/>
        <v>25.322300000000002</v>
      </c>
      <c r="AD44" s="14">
        <f t="shared" si="1"/>
        <v>24.721299999999999</v>
      </c>
      <c r="AE44" s="14">
        <f t="shared" si="1"/>
        <v>24.107900000000001</v>
      </c>
      <c r="AF44" s="14">
        <f t="shared" si="1"/>
        <v>23.4801</v>
      </c>
    </row>
    <row r="45" spans="1:32" x14ac:dyDescent="0.25">
      <c r="E45" s="14">
        <f>(E41-E37)</f>
        <v>40.324200000000005</v>
      </c>
      <c r="Q45" s="14">
        <f>(Q41-Q37)</f>
        <v>31.908199999999997</v>
      </c>
    </row>
    <row r="46" spans="1:32" x14ac:dyDescent="0.25">
      <c r="Q46" s="29">
        <f>Q45/E45</f>
        <v>0.79129158173007752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3D038-567A-42D0-90B7-F33095FFF080}">
  <sheetPr codeName="Sheet42">
    <tabColor theme="8" tint="0.59999389629810485"/>
  </sheetPr>
  <dimension ref="A1:CO141"/>
  <sheetViews>
    <sheetView showGridLines="0" workbookViewId="0">
      <selection activeCell="A30" sqref="A30"/>
    </sheetView>
  </sheetViews>
  <sheetFormatPr defaultRowHeight="15" x14ac:dyDescent="0.25"/>
  <cols>
    <col min="1" max="1" width="83.28515625" bestFit="1" customWidth="1"/>
    <col min="32" max="32" width="83.28515625" bestFit="1" customWidth="1"/>
    <col min="63" max="63" width="83.28515625" bestFit="1" customWidth="1"/>
    <col min="64" max="85" width="10.42578125" bestFit="1" customWidth="1"/>
    <col min="86" max="92" width="9.42578125" bestFit="1" customWidth="1"/>
  </cols>
  <sheetData>
    <row r="1" spans="1:93" ht="20.25" thickBot="1" x14ac:dyDescent="0.35">
      <c r="A1" s="3" t="s">
        <v>202</v>
      </c>
      <c r="AF1" s="3" t="s">
        <v>203</v>
      </c>
      <c r="BK1" s="3" t="s">
        <v>204</v>
      </c>
      <c r="BY1" s="5">
        <v>-1747.2726783419494</v>
      </c>
    </row>
    <row r="2" spans="1:93" ht="15.75" thickTop="1" x14ac:dyDescent="0.25">
      <c r="B2" s="1">
        <v>2022</v>
      </c>
      <c r="C2" s="2">
        <v>2023</v>
      </c>
      <c r="D2" s="1">
        <v>2024</v>
      </c>
      <c r="E2" s="2">
        <v>2025</v>
      </c>
      <c r="F2" s="1">
        <v>2026</v>
      </c>
      <c r="G2" s="2">
        <v>2027</v>
      </c>
      <c r="H2" s="1">
        <v>2028</v>
      </c>
      <c r="I2" s="2">
        <v>2029</v>
      </c>
      <c r="J2" s="1">
        <v>2030</v>
      </c>
      <c r="K2" s="2">
        <v>2031</v>
      </c>
      <c r="L2" s="1">
        <v>2032</v>
      </c>
      <c r="M2" s="2">
        <v>2033</v>
      </c>
      <c r="N2" s="1">
        <v>2034</v>
      </c>
      <c r="O2" s="2">
        <v>2035</v>
      </c>
      <c r="P2" s="1">
        <v>2036</v>
      </c>
      <c r="Q2" s="2">
        <v>2037</v>
      </c>
      <c r="R2" s="1">
        <v>2038</v>
      </c>
      <c r="S2" s="2">
        <v>2039</v>
      </c>
      <c r="T2" s="1">
        <v>2040</v>
      </c>
      <c r="U2" s="2">
        <v>2041</v>
      </c>
      <c r="V2" s="1">
        <v>2042</v>
      </c>
      <c r="W2" s="2">
        <v>2043</v>
      </c>
      <c r="X2" s="1">
        <v>2044</v>
      </c>
      <c r="Y2" s="2">
        <v>2045</v>
      </c>
      <c r="Z2" s="1">
        <v>2046</v>
      </c>
      <c r="AA2" s="2">
        <v>2047</v>
      </c>
      <c r="AB2" s="1">
        <v>2048</v>
      </c>
      <c r="AC2" s="2">
        <v>2049</v>
      </c>
      <c r="AD2" s="1">
        <v>2050</v>
      </c>
      <c r="AG2" s="1">
        <v>2022</v>
      </c>
      <c r="AH2" s="2">
        <v>2023</v>
      </c>
      <c r="AI2" s="1">
        <v>2024</v>
      </c>
      <c r="AJ2" s="2">
        <v>2025</v>
      </c>
      <c r="AK2" s="1">
        <v>2026</v>
      </c>
      <c r="AL2" s="2">
        <v>2027</v>
      </c>
      <c r="AM2" s="1">
        <v>2028</v>
      </c>
      <c r="AN2" s="2">
        <v>2029</v>
      </c>
      <c r="AO2" s="1">
        <v>2030</v>
      </c>
      <c r="AP2" s="2">
        <v>2031</v>
      </c>
      <c r="AQ2" s="1">
        <v>2032</v>
      </c>
      <c r="AR2" s="2">
        <v>2033</v>
      </c>
      <c r="AS2" s="1">
        <v>2034</v>
      </c>
      <c r="AT2" s="2">
        <v>2035</v>
      </c>
      <c r="AU2" s="1">
        <v>2036</v>
      </c>
      <c r="AV2" s="2">
        <v>2037</v>
      </c>
      <c r="AW2" s="1">
        <v>2038</v>
      </c>
      <c r="AX2" s="2">
        <v>2039</v>
      </c>
      <c r="AY2" s="1">
        <v>2040</v>
      </c>
      <c r="AZ2" s="2">
        <v>2041</v>
      </c>
      <c r="BA2" s="1">
        <v>2042</v>
      </c>
      <c r="BB2" s="2">
        <v>2043</v>
      </c>
      <c r="BC2" s="1">
        <v>2044</v>
      </c>
      <c r="BD2" s="2">
        <v>2045</v>
      </c>
      <c r="BE2" s="1">
        <v>2046</v>
      </c>
      <c r="BF2" s="2">
        <v>2047</v>
      </c>
      <c r="BG2" s="1">
        <v>2048</v>
      </c>
      <c r="BH2" s="2">
        <v>2049</v>
      </c>
      <c r="BI2" s="1">
        <v>2050</v>
      </c>
      <c r="BL2" s="1">
        <v>2022</v>
      </c>
      <c r="BM2" s="2">
        <v>2023</v>
      </c>
      <c r="BN2" s="1">
        <v>2024</v>
      </c>
      <c r="BO2" s="2">
        <v>2025</v>
      </c>
      <c r="BP2" s="1">
        <v>2026</v>
      </c>
      <c r="BQ2" s="2">
        <v>2027</v>
      </c>
      <c r="BR2" s="1">
        <v>2028</v>
      </c>
      <c r="BS2" s="2">
        <v>2029</v>
      </c>
      <c r="BT2" s="1">
        <v>2030</v>
      </c>
      <c r="BU2" s="2">
        <v>2031</v>
      </c>
      <c r="BV2" s="1">
        <v>2032</v>
      </c>
      <c r="BW2" s="2">
        <v>2033</v>
      </c>
      <c r="BX2" s="1">
        <v>2034</v>
      </c>
      <c r="BY2" s="2">
        <v>2035</v>
      </c>
      <c r="BZ2" s="1">
        <v>2036</v>
      </c>
      <c r="CA2" s="2">
        <v>2037</v>
      </c>
      <c r="CB2" s="1">
        <v>2038</v>
      </c>
      <c r="CC2" s="2">
        <v>2039</v>
      </c>
      <c r="CD2" s="1">
        <v>2040</v>
      </c>
      <c r="CE2" s="2">
        <v>2041</v>
      </c>
      <c r="CF2" s="1">
        <v>2042</v>
      </c>
      <c r="CG2" s="2">
        <v>2043</v>
      </c>
      <c r="CH2" s="1">
        <v>2044</v>
      </c>
      <c r="CI2" s="2">
        <v>2045</v>
      </c>
      <c r="CJ2" s="1">
        <v>2046</v>
      </c>
      <c r="CK2" s="2">
        <v>2047</v>
      </c>
      <c r="CL2" s="1">
        <v>2048</v>
      </c>
      <c r="CM2" s="2">
        <v>2049</v>
      </c>
      <c r="CN2" s="1">
        <v>2050</v>
      </c>
    </row>
    <row r="3" spans="1:93" x14ac:dyDescent="0.25">
      <c r="A3" s="4" t="s">
        <v>13</v>
      </c>
      <c r="B3" s="5">
        <v>0</v>
      </c>
      <c r="C3" s="5">
        <v>0</v>
      </c>
      <c r="D3" s="5">
        <v>0</v>
      </c>
      <c r="E3" s="5">
        <v>0</v>
      </c>
      <c r="F3" s="5">
        <v>0</v>
      </c>
      <c r="G3" s="5">
        <v>0</v>
      </c>
      <c r="H3" s="5">
        <v>0</v>
      </c>
      <c r="I3" s="5">
        <v>0</v>
      </c>
      <c r="J3" s="5">
        <v>0</v>
      </c>
      <c r="K3" s="5">
        <v>-1.005404E-2</v>
      </c>
      <c r="L3" s="5">
        <v>1.442134E-2</v>
      </c>
      <c r="M3" s="5">
        <v>6.1322089999999996E-3</v>
      </c>
      <c r="N3" s="5">
        <v>-5.2633020000000001E-3</v>
      </c>
      <c r="O3" s="5">
        <v>-3.2873609999999998E-2</v>
      </c>
      <c r="P3" s="5">
        <v>-6.6416530000000001E-2</v>
      </c>
      <c r="Q3" s="5">
        <v>-9.8135200000000006E-2</v>
      </c>
      <c r="R3" s="5">
        <v>-0.11988600000000001</v>
      </c>
      <c r="S3" s="5">
        <v>-0.13786300000000001</v>
      </c>
      <c r="T3" s="5">
        <v>-0.154526</v>
      </c>
      <c r="U3" s="5">
        <v>-0.166188</v>
      </c>
      <c r="V3" s="5">
        <v>-0.17480999999999999</v>
      </c>
      <c r="W3" s="5">
        <v>-0.17993999999999999</v>
      </c>
      <c r="X3" s="5">
        <v>-0.18201000000000001</v>
      </c>
      <c r="Y3" s="5">
        <v>-0.180224</v>
      </c>
      <c r="Z3" s="5">
        <v>-0.17441400000000001</v>
      </c>
      <c r="AA3" s="5">
        <v>-0.163831</v>
      </c>
      <c r="AB3" s="5">
        <v>-0.14776300000000001</v>
      </c>
      <c r="AC3" s="5">
        <v>-0.12523599999999999</v>
      </c>
      <c r="AD3" s="5">
        <v>-9.5219079999999998E-2</v>
      </c>
      <c r="AF3" s="4" t="s">
        <v>13</v>
      </c>
      <c r="AG3" s="5">
        <v>5.2690319999999999E-3</v>
      </c>
      <c r="AH3" s="5">
        <v>1.5255670000000001E-2</v>
      </c>
      <c r="AI3" s="5">
        <v>2.6594219999999998E-2</v>
      </c>
      <c r="AJ3" s="5">
        <v>3.6754920000000003E-2</v>
      </c>
      <c r="AK3" s="5">
        <v>2.734319E-2</v>
      </c>
      <c r="AL3" s="5">
        <v>1.9533269999999998E-2</v>
      </c>
      <c r="AM3" s="5">
        <v>9.4579150000000008E-3</v>
      </c>
      <c r="AN3" s="5">
        <v>1.6175359999999999E-3</v>
      </c>
      <c r="AO3" s="5">
        <v>-7.7748060000000004E-3</v>
      </c>
      <c r="AP3" s="5">
        <v>-6.0838009999999998E-2</v>
      </c>
      <c r="AQ3" s="5">
        <v>-5.4316330000000003E-2</v>
      </c>
      <c r="AR3" s="5">
        <v>-7.8187330999999999E-2</v>
      </c>
      <c r="AS3" s="5">
        <v>-0.102778942</v>
      </c>
      <c r="AT3" s="5">
        <v>-0.14382261000000002</v>
      </c>
      <c r="AU3" s="5">
        <v>-0.18752653</v>
      </c>
      <c r="AV3" s="5">
        <v>-0.2342612</v>
      </c>
      <c r="AW3" s="5">
        <v>-0.26518600000000003</v>
      </c>
      <c r="AX3" s="5">
        <v>-0.292624</v>
      </c>
      <c r="AY3" s="5">
        <v>-0.31920899999999996</v>
      </c>
      <c r="AZ3" s="5">
        <v>-0.33526500000000004</v>
      </c>
      <c r="BA3" s="5">
        <v>-0.34687800000000002</v>
      </c>
      <c r="BB3" s="5">
        <v>-0.35280299999999998</v>
      </c>
      <c r="BC3" s="5">
        <v>-0.35508899999999999</v>
      </c>
      <c r="BD3" s="5">
        <v>-0.35103600000000001</v>
      </c>
      <c r="BE3" s="5">
        <v>-0.34255600000000003</v>
      </c>
      <c r="BF3" s="5">
        <v>-0.33088300000000004</v>
      </c>
      <c r="BG3" s="5">
        <v>-0.320245</v>
      </c>
      <c r="BH3" s="5">
        <v>-0.304475</v>
      </c>
      <c r="BI3" s="5">
        <v>-0.28262108000000002</v>
      </c>
      <c r="BK3" s="4" t="s">
        <v>13</v>
      </c>
      <c r="BL3" s="5">
        <v>193561.96514933617</v>
      </c>
      <c r="BM3" s="5">
        <v>197921.98735729745</v>
      </c>
      <c r="BN3" s="5">
        <v>202364.6824313266</v>
      </c>
      <c r="BO3" s="5">
        <v>206808.61121160563</v>
      </c>
      <c r="BP3" s="5">
        <v>211226.51857103969</v>
      </c>
      <c r="BQ3" s="5">
        <v>215600.68173944595</v>
      </c>
      <c r="BR3" s="5">
        <v>220003.26863999086</v>
      </c>
      <c r="BS3" s="5">
        <v>224489.66280954779</v>
      </c>
      <c r="BT3" s="5">
        <v>228957.54521558702</v>
      </c>
      <c r="BU3" s="5">
        <v>233398.6677377185</v>
      </c>
      <c r="BV3" s="5">
        <v>238054.72635301846</v>
      </c>
      <c r="BW3" s="5">
        <v>242690.37930685186</v>
      </c>
      <c r="BX3" s="5">
        <v>247456.67410069011</v>
      </c>
      <c r="BY3" s="5">
        <v>252210.2363119919</v>
      </c>
      <c r="BZ3" s="5">
        <v>256979.64751456893</v>
      </c>
      <c r="CA3" s="5">
        <v>261755.80515495193</v>
      </c>
      <c r="CB3" s="5">
        <v>266597.63219680439</v>
      </c>
      <c r="CC3" s="5">
        <v>271469.35365876654</v>
      </c>
      <c r="CD3" s="5">
        <v>276362.47821331944</v>
      </c>
      <c r="CE3" s="5">
        <v>281307.87896403926</v>
      </c>
      <c r="CF3" s="5">
        <v>286290.17942021013</v>
      </c>
      <c r="CG3" s="5">
        <v>291314.22702402133</v>
      </c>
      <c r="CH3" s="5">
        <v>296374.37248446682</v>
      </c>
      <c r="CI3" s="5">
        <v>301480.45231312339</v>
      </c>
      <c r="CJ3" s="5">
        <v>306627.85196215601</v>
      </c>
      <c r="CK3" s="5">
        <v>311813.87641959783</v>
      </c>
      <c r="CL3" s="5">
        <v>317025.88036103063</v>
      </c>
      <c r="CM3" s="5">
        <v>322283.78671611747</v>
      </c>
      <c r="CN3" s="5">
        <v>327591.85543847608</v>
      </c>
    </row>
    <row r="4" spans="1:93" x14ac:dyDescent="0.25">
      <c r="A4" s="4" t="s">
        <v>12</v>
      </c>
      <c r="B4" s="5">
        <v>0</v>
      </c>
      <c r="C4" s="5">
        <v>0</v>
      </c>
      <c r="D4" s="5">
        <v>0</v>
      </c>
      <c r="E4" s="5">
        <v>0</v>
      </c>
      <c r="F4" s="5">
        <v>0</v>
      </c>
      <c r="G4" s="5">
        <v>0</v>
      </c>
      <c r="H4" s="5">
        <v>0</v>
      </c>
      <c r="I4" s="5">
        <v>0</v>
      </c>
      <c r="J4" s="5">
        <v>0</v>
      </c>
      <c r="K4" s="5">
        <v>-1.005404E-2</v>
      </c>
      <c r="L4" s="5">
        <v>1.442134E-2</v>
      </c>
      <c r="M4" s="5">
        <v>6.1322089999999996E-3</v>
      </c>
      <c r="N4" s="5">
        <v>-5.2633020000000001E-3</v>
      </c>
      <c r="O4" s="5">
        <v>-3.2873609999999998E-2</v>
      </c>
      <c r="P4" s="5">
        <v>-6.6416530000000001E-2</v>
      </c>
      <c r="Q4" s="5">
        <v>-9.8135200000000006E-2</v>
      </c>
      <c r="R4" s="5">
        <v>-0.11988600000000001</v>
      </c>
      <c r="S4" s="5">
        <v>-0.13786300000000001</v>
      </c>
      <c r="T4" s="5">
        <v>-0.154526</v>
      </c>
      <c r="U4" s="5">
        <v>-0.166188</v>
      </c>
      <c r="V4" s="5">
        <v>-0.17480999999999999</v>
      </c>
      <c r="W4" s="5">
        <v>-0.17993999999999999</v>
      </c>
      <c r="X4" s="5">
        <v>-0.18201000000000001</v>
      </c>
      <c r="Y4" s="5">
        <v>-0.180224</v>
      </c>
      <c r="Z4" s="5">
        <v>-0.17441400000000001</v>
      </c>
      <c r="AA4" s="5">
        <v>-0.163831</v>
      </c>
      <c r="AB4" s="5">
        <v>-0.14776300000000001</v>
      </c>
      <c r="AC4" s="5">
        <v>-0.12523599999999999</v>
      </c>
      <c r="AD4" s="5">
        <v>-9.5219079999999998E-2</v>
      </c>
      <c r="AF4" s="4" t="s">
        <v>12</v>
      </c>
      <c r="AG4" s="5">
        <v>5.2690319999999999E-3</v>
      </c>
      <c r="AH4" s="5">
        <v>1.5255670000000001E-2</v>
      </c>
      <c r="AI4" s="5">
        <v>2.6594219999999998E-2</v>
      </c>
      <c r="AJ4" s="5">
        <v>3.6754920000000003E-2</v>
      </c>
      <c r="AK4" s="5">
        <v>2.734319E-2</v>
      </c>
      <c r="AL4" s="5">
        <v>1.9533269999999998E-2</v>
      </c>
      <c r="AM4" s="5">
        <v>9.4579150000000008E-3</v>
      </c>
      <c r="AN4" s="5">
        <v>1.6175359999999999E-3</v>
      </c>
      <c r="AO4" s="5">
        <v>-7.7748060000000004E-3</v>
      </c>
      <c r="AP4" s="5">
        <v>-6.0838009999999998E-2</v>
      </c>
      <c r="AQ4" s="5">
        <v>-5.4316330000000003E-2</v>
      </c>
      <c r="AR4" s="5">
        <v>-7.8187330999999999E-2</v>
      </c>
      <c r="AS4" s="5">
        <v>-0.102778942</v>
      </c>
      <c r="AT4" s="5">
        <v>-0.14382261000000002</v>
      </c>
      <c r="AU4" s="5">
        <v>-0.18752653</v>
      </c>
      <c r="AV4" s="5">
        <v>-0.2342612</v>
      </c>
      <c r="AW4" s="5">
        <v>-0.26518600000000003</v>
      </c>
      <c r="AX4" s="5">
        <v>-0.292624</v>
      </c>
      <c r="AY4" s="5">
        <v>-0.31920899999999996</v>
      </c>
      <c r="AZ4" s="5">
        <v>-0.33526500000000004</v>
      </c>
      <c r="BA4" s="5">
        <v>-0.34687800000000002</v>
      </c>
      <c r="BB4" s="5">
        <v>-0.35280299999999998</v>
      </c>
      <c r="BC4" s="5">
        <v>-0.35508899999999999</v>
      </c>
      <c r="BD4" s="5">
        <v>-0.35103600000000001</v>
      </c>
      <c r="BE4" s="5">
        <v>-0.34255600000000003</v>
      </c>
      <c r="BF4" s="5">
        <v>-0.33088300000000004</v>
      </c>
      <c r="BG4" s="5">
        <v>-0.320245</v>
      </c>
      <c r="BH4" s="5">
        <v>-0.304475</v>
      </c>
      <c r="BI4" s="5">
        <v>-0.28262108000000002</v>
      </c>
      <c r="BK4" s="4" t="s">
        <v>12</v>
      </c>
      <c r="BL4" s="5">
        <v>62078.823482446911</v>
      </c>
      <c r="BM4" s="5">
        <v>63477.16147110473</v>
      </c>
      <c r="BN4" s="5">
        <v>64902.014143344393</v>
      </c>
      <c r="BO4" s="5">
        <v>66327.262487494372</v>
      </c>
      <c r="BP4" s="5">
        <v>67744.1652912891</v>
      </c>
      <c r="BQ4" s="5">
        <v>69147.038541751361</v>
      </c>
      <c r="BR4" s="5">
        <v>70559.027797255141</v>
      </c>
      <c r="BS4" s="5">
        <v>71997.895559884666</v>
      </c>
      <c r="BT4" s="5">
        <v>73430.826265102791</v>
      </c>
      <c r="BU4" s="5">
        <v>74855.174591503644</v>
      </c>
      <c r="BV4" s="5">
        <v>76348.456810870077</v>
      </c>
      <c r="BW4" s="5">
        <v>77835.194565494981</v>
      </c>
      <c r="BX4" s="5">
        <v>79363.831521333443</v>
      </c>
      <c r="BY4" s="5">
        <v>80888.384907638247</v>
      </c>
      <c r="BZ4" s="5">
        <v>82418.021352130614</v>
      </c>
      <c r="CA4" s="5">
        <v>83949.821501260754</v>
      </c>
      <c r="CB4" s="5">
        <v>85502.683015307673</v>
      </c>
      <c r="CC4" s="5">
        <v>87065.132210631069</v>
      </c>
      <c r="CD4" s="5">
        <v>88634.445764899618</v>
      </c>
      <c r="CE4" s="5">
        <v>90220.525240880539</v>
      </c>
      <c r="CF4" s="5">
        <v>91818.439119862494</v>
      </c>
      <c r="CG4" s="5">
        <v>93429.742064238875</v>
      </c>
      <c r="CH4" s="5">
        <v>95052.622244196493</v>
      </c>
      <c r="CI4" s="5">
        <v>96690.234406926393</v>
      </c>
      <c r="CJ4" s="5">
        <v>98341.098583467348</v>
      </c>
      <c r="CK4" s="5">
        <v>100004.35043473264</v>
      </c>
      <c r="CL4" s="5">
        <v>101675.93437644554</v>
      </c>
      <c r="CM4" s="5">
        <v>103362.24005252629</v>
      </c>
      <c r="CN4" s="5">
        <v>105064.63370715656</v>
      </c>
    </row>
    <row r="5" spans="1:93" x14ac:dyDescent="0.25">
      <c r="A5" s="4" t="s">
        <v>14</v>
      </c>
      <c r="B5" s="5">
        <v>0</v>
      </c>
      <c r="C5" s="5">
        <v>0</v>
      </c>
      <c r="D5" s="5">
        <v>0</v>
      </c>
      <c r="E5" s="5">
        <v>0</v>
      </c>
      <c r="F5" s="5">
        <v>0</v>
      </c>
      <c r="G5" s="5">
        <v>0</v>
      </c>
      <c r="H5" s="5">
        <v>0</v>
      </c>
      <c r="I5" s="5">
        <v>0</v>
      </c>
      <c r="J5" s="5">
        <v>0</v>
      </c>
      <c r="K5" s="5">
        <v>-4.7169159999999998E-3</v>
      </c>
      <c r="L5" s="5">
        <v>-0.29305100000000001</v>
      </c>
      <c r="M5" s="5">
        <v>-0.407387</v>
      </c>
      <c r="N5" s="5">
        <v>-0.50784600000000002</v>
      </c>
      <c r="O5" s="5">
        <v>-0.51129199999999997</v>
      </c>
      <c r="P5" s="5">
        <v>-0.46779900000000002</v>
      </c>
      <c r="Q5" s="5">
        <v>-0.41805500000000001</v>
      </c>
      <c r="R5" s="5">
        <v>-0.39300000000000002</v>
      </c>
      <c r="S5" s="5">
        <v>-0.37292599999999998</v>
      </c>
      <c r="T5" s="5">
        <v>-0.34797899999999998</v>
      </c>
      <c r="U5" s="5">
        <v>-0.33335799999999999</v>
      </c>
      <c r="V5" s="5">
        <v>-0.32006600000000002</v>
      </c>
      <c r="W5" s="5">
        <v>-0.30867499999999998</v>
      </c>
      <c r="X5" s="5">
        <v>-0.29608200000000001</v>
      </c>
      <c r="Y5" s="5">
        <v>-0.28337699999999999</v>
      </c>
      <c r="Z5" s="5">
        <v>-0.26918399999999998</v>
      </c>
      <c r="AA5" s="5">
        <v>-0.253276</v>
      </c>
      <c r="AB5" s="5">
        <v>-0.23503299999999999</v>
      </c>
      <c r="AC5" s="5">
        <v>-0.21454100000000001</v>
      </c>
      <c r="AD5" s="5">
        <v>-0.19119700000000001</v>
      </c>
      <c r="AF5" s="4" t="s">
        <v>14</v>
      </c>
      <c r="AG5" s="5">
        <v>5.3001979999999999E-3</v>
      </c>
      <c r="AH5" s="5">
        <v>1.6514089999999999E-2</v>
      </c>
      <c r="AI5" s="5">
        <v>2.3314910000000001E-2</v>
      </c>
      <c r="AJ5" s="5">
        <v>2.2040089999999998E-2</v>
      </c>
      <c r="AK5" s="5">
        <v>-2.473945E-2</v>
      </c>
      <c r="AL5" s="5">
        <v>-1.8295240000000001E-2</v>
      </c>
      <c r="AM5" s="5">
        <v>-2.5370770000000001E-2</v>
      </c>
      <c r="AN5" s="5">
        <v>-2.7863389999999998E-2</v>
      </c>
      <c r="AO5" s="5">
        <v>-4.3482109999999997E-2</v>
      </c>
      <c r="AP5" s="5">
        <v>-5.5491355999999999E-2</v>
      </c>
      <c r="AQ5" s="5">
        <v>-0.35705299000000001</v>
      </c>
      <c r="AR5" s="5">
        <v>-0.48333809999999999</v>
      </c>
      <c r="AS5" s="5">
        <v>-0.57567869000000005</v>
      </c>
      <c r="AT5" s="5">
        <v>-0.56972471000000002</v>
      </c>
      <c r="AU5" s="5">
        <v>-0.50437659000000001</v>
      </c>
      <c r="AV5" s="5">
        <v>-0.43565072999999999</v>
      </c>
      <c r="AW5" s="5">
        <v>-0.39312383080000002</v>
      </c>
      <c r="AX5" s="5">
        <v>-0.35961906999999999</v>
      </c>
      <c r="AY5" s="5">
        <v>-0.32239980999999995</v>
      </c>
      <c r="AZ5" s="5">
        <v>-0.28945439000000001</v>
      </c>
      <c r="BA5" s="5">
        <v>-0.26452362000000001</v>
      </c>
      <c r="BB5" s="5">
        <v>-0.24774055999999997</v>
      </c>
      <c r="BC5" s="5">
        <v>-0.23429968000000001</v>
      </c>
      <c r="BD5" s="5">
        <v>-0.22572634999999999</v>
      </c>
      <c r="BE5" s="5">
        <v>-0.21591196999999998</v>
      </c>
      <c r="BF5" s="5">
        <v>-0.20696712</v>
      </c>
      <c r="BG5" s="5">
        <v>-0.19417878</v>
      </c>
      <c r="BH5" s="5">
        <v>-0.1774847</v>
      </c>
      <c r="BI5" s="5">
        <v>-0.15676509</v>
      </c>
      <c r="BK5" s="4" t="s">
        <v>14</v>
      </c>
      <c r="BL5" s="5">
        <v>80410.464253342885</v>
      </c>
      <c r="BM5" s="5">
        <v>81327.425526385967</v>
      </c>
      <c r="BN5" s="5">
        <v>82174.046092923323</v>
      </c>
      <c r="BO5" s="5">
        <v>83168.736413238425</v>
      </c>
      <c r="BP5" s="5">
        <v>84250.975635505194</v>
      </c>
      <c r="BQ5" s="5">
        <v>85617.824019343272</v>
      </c>
      <c r="BR5" s="5">
        <v>87223.252115912459</v>
      </c>
      <c r="BS5" s="5">
        <v>88856.271395212854</v>
      </c>
      <c r="BT5" s="5">
        <v>90644.496074257549</v>
      </c>
      <c r="BU5" s="5">
        <v>92428.494520348788</v>
      </c>
      <c r="BV5" s="5">
        <v>93930.079566307948</v>
      </c>
      <c r="BW5" s="5">
        <v>95563.341174476373</v>
      </c>
      <c r="BX5" s="5">
        <v>97066.250476545567</v>
      </c>
      <c r="BY5" s="5">
        <v>98658.66750442324</v>
      </c>
      <c r="BZ5" s="5">
        <v>100313.17423238665</v>
      </c>
      <c r="CA5" s="5">
        <v>101974.55013647764</v>
      </c>
      <c r="CB5" s="5">
        <v>103623.82067128125</v>
      </c>
      <c r="CC5" s="5">
        <v>105273.82359910673</v>
      </c>
      <c r="CD5" s="5">
        <v>106938.34019120222</v>
      </c>
      <c r="CE5" s="5">
        <v>108610.1468682026</v>
      </c>
      <c r="CF5" s="5">
        <v>110284.54825201408</v>
      </c>
      <c r="CG5" s="5">
        <v>111960.51109461086</v>
      </c>
      <c r="CH5" s="5">
        <v>113641.88302633094</v>
      </c>
      <c r="CI5" s="5">
        <v>115326.60070796536</v>
      </c>
      <c r="CJ5" s="5">
        <v>117020.79455208793</v>
      </c>
      <c r="CK5" s="5">
        <v>118721.08699742782</v>
      </c>
      <c r="CL5" s="5">
        <v>120432.21196187292</v>
      </c>
      <c r="CM5" s="5">
        <v>122153.33634541488</v>
      </c>
      <c r="CN5" s="5">
        <v>123883.99983678121</v>
      </c>
    </row>
    <row r="6" spans="1:93" x14ac:dyDescent="0.25">
      <c r="A6" s="4" t="s">
        <v>9</v>
      </c>
      <c r="B6" s="5">
        <v>0</v>
      </c>
      <c r="C6" s="5">
        <v>0</v>
      </c>
      <c r="D6" s="5">
        <v>0</v>
      </c>
      <c r="E6" s="5">
        <v>0</v>
      </c>
      <c r="F6" s="5">
        <v>0</v>
      </c>
      <c r="G6" s="5">
        <v>0</v>
      </c>
      <c r="H6" s="5">
        <v>0</v>
      </c>
      <c r="I6" s="5">
        <v>0</v>
      </c>
      <c r="J6" s="5">
        <v>0</v>
      </c>
      <c r="K6" s="5">
        <v>-4.0353299999999997E-4</v>
      </c>
      <c r="L6" s="5">
        <v>-0.18169199999999999</v>
      </c>
      <c r="M6" s="5">
        <v>-0.26460400000000001</v>
      </c>
      <c r="N6" s="5">
        <v>-0.35108800000000001</v>
      </c>
      <c r="O6" s="5">
        <v>-0.37286799999999998</v>
      </c>
      <c r="P6" s="5">
        <v>-0.358317</v>
      </c>
      <c r="Q6" s="5">
        <v>-0.33404299999999998</v>
      </c>
      <c r="R6" s="5">
        <v>-0.32129799999999997</v>
      </c>
      <c r="S6" s="5">
        <v>-0.308952</v>
      </c>
      <c r="T6" s="5">
        <v>-0.28862900000000002</v>
      </c>
      <c r="U6" s="5">
        <v>-0.27437899999999998</v>
      </c>
      <c r="V6" s="5">
        <v>-0.25894400000000001</v>
      </c>
      <c r="W6" s="5">
        <v>-0.24343500000000001</v>
      </c>
      <c r="X6" s="5">
        <v>-0.22548000000000001</v>
      </c>
      <c r="Y6" s="5">
        <v>-0.20644499999999999</v>
      </c>
      <c r="Z6" s="5">
        <v>-0.18560099999999999</v>
      </c>
      <c r="AA6" s="5">
        <v>-0.163073</v>
      </c>
      <c r="AB6" s="5">
        <v>-0.13875899999999999</v>
      </c>
      <c r="AC6" s="5">
        <v>-0.113083</v>
      </c>
      <c r="AD6" s="5">
        <v>-8.6112750000000002E-2</v>
      </c>
      <c r="AF6" s="4" t="s">
        <v>9</v>
      </c>
      <c r="AG6" s="5">
        <v>-1.6580669999999999E-2</v>
      </c>
      <c r="AH6" s="5">
        <v>1.4072399999999999E-3</v>
      </c>
      <c r="AI6" s="5">
        <v>1.733678E-2</v>
      </c>
      <c r="AJ6" s="5">
        <v>2.3411009999999999E-2</v>
      </c>
      <c r="AK6" s="5">
        <v>-6.4599159999999996E-3</v>
      </c>
      <c r="AL6" s="5">
        <v>-1.2138380000000001E-2</v>
      </c>
      <c r="AM6" s="5">
        <v>-3.486243E-2</v>
      </c>
      <c r="AN6" s="5">
        <v>-4.9335549999999999E-2</v>
      </c>
      <c r="AO6" s="5">
        <v>-7.3615079999999999E-2</v>
      </c>
      <c r="AP6" s="5">
        <v>-0.142488533</v>
      </c>
      <c r="AQ6" s="5">
        <v>-0.35864299999999999</v>
      </c>
      <c r="AR6" s="5">
        <v>-0.47594199999999998</v>
      </c>
      <c r="AS6" s="5">
        <v>-0.58741900000000002</v>
      </c>
      <c r="AT6" s="5">
        <v>-0.63570700000000002</v>
      </c>
      <c r="AU6" s="5">
        <v>-0.63269399999999998</v>
      </c>
      <c r="AV6" s="5">
        <v>-0.63078199999999995</v>
      </c>
      <c r="AW6" s="5">
        <v>-0.63155199999999989</v>
      </c>
      <c r="AX6" s="5">
        <v>-0.63580700000000001</v>
      </c>
      <c r="AY6" s="5">
        <v>-0.63239000000000001</v>
      </c>
      <c r="AZ6" s="5">
        <v>-0.61524000000000001</v>
      </c>
      <c r="BA6" s="5">
        <v>-0.60229200000000005</v>
      </c>
      <c r="BB6" s="5">
        <v>-0.58902500000000002</v>
      </c>
      <c r="BC6" s="5">
        <v>-0.57416700000000009</v>
      </c>
      <c r="BD6" s="5">
        <v>-0.55628299999999997</v>
      </c>
      <c r="BE6" s="5">
        <v>-0.53399299999999994</v>
      </c>
      <c r="BF6" s="5">
        <v>-0.51280300000000001</v>
      </c>
      <c r="BG6" s="5">
        <v>-0.49704099999999996</v>
      </c>
      <c r="BH6" s="5">
        <v>-0.47841099999999998</v>
      </c>
      <c r="BI6" s="5">
        <v>-0.45764175000000001</v>
      </c>
      <c r="BK6" s="4" t="s">
        <v>9</v>
      </c>
      <c r="BL6" s="5">
        <v>92144.755388040488</v>
      </c>
      <c r="BM6" s="5">
        <v>93846.963546980522</v>
      </c>
      <c r="BN6" s="5">
        <v>95397.634273209012</v>
      </c>
      <c r="BO6" s="5">
        <v>96925.04667973984</v>
      </c>
      <c r="BP6" s="5">
        <v>98408.118183790488</v>
      </c>
      <c r="BQ6" s="5">
        <v>99981.904688760798</v>
      </c>
      <c r="BR6" s="5">
        <v>101600.5935067579</v>
      </c>
      <c r="BS6" s="5">
        <v>103212.22466781356</v>
      </c>
      <c r="BT6" s="5">
        <v>104964.56026789965</v>
      </c>
      <c r="BU6" s="5">
        <v>106667.02864475855</v>
      </c>
      <c r="BV6" s="5">
        <v>108218.25209025646</v>
      </c>
      <c r="BW6" s="5">
        <v>109855.46042046488</v>
      </c>
      <c r="BX6" s="5">
        <v>111413.90651885406</v>
      </c>
      <c r="BY6" s="5">
        <v>113035.36465346563</v>
      </c>
      <c r="BZ6" s="5">
        <v>114713.10025023487</v>
      </c>
      <c r="CA6" s="5">
        <v>116383.02699405405</v>
      </c>
      <c r="CB6" s="5">
        <v>118060.90258116939</v>
      </c>
      <c r="CC6" s="5">
        <v>119736.3015813416</v>
      </c>
      <c r="CD6" s="5">
        <v>121425.12986279189</v>
      </c>
      <c r="CE6" s="5">
        <v>123132.22968336253</v>
      </c>
      <c r="CF6" s="5">
        <v>124841.89593504614</v>
      </c>
      <c r="CG6" s="5">
        <v>126554.23838990385</v>
      </c>
      <c r="CH6" s="5">
        <v>128270.70824867229</v>
      </c>
      <c r="CI6" s="5">
        <v>129991.58566559279</v>
      </c>
      <c r="CJ6" s="5">
        <v>131717.94755732309</v>
      </c>
      <c r="CK6" s="5">
        <v>133440.86357932311</v>
      </c>
      <c r="CL6" s="5">
        <v>135152.86680323255</v>
      </c>
      <c r="CM6" s="5">
        <v>136862.92506701095</v>
      </c>
      <c r="CN6" s="5">
        <v>138568.39168428504</v>
      </c>
    </row>
    <row r="7" spans="1:93" x14ac:dyDescent="0.25">
      <c r="A7" s="4" t="s">
        <v>10</v>
      </c>
      <c r="B7" s="5">
        <v>0</v>
      </c>
      <c r="C7" s="5">
        <v>0</v>
      </c>
      <c r="D7" s="5">
        <v>0</v>
      </c>
      <c r="E7" s="5">
        <v>0</v>
      </c>
      <c r="F7" s="5">
        <v>0</v>
      </c>
      <c r="G7" s="5">
        <v>0</v>
      </c>
      <c r="H7" s="5">
        <v>0</v>
      </c>
      <c r="I7" s="5">
        <v>0</v>
      </c>
      <c r="J7" s="5">
        <v>0</v>
      </c>
      <c r="K7" s="5">
        <v>-4.5295109999999997E-4</v>
      </c>
      <c r="L7" s="5">
        <v>-0.18252199999999999</v>
      </c>
      <c r="M7" s="5">
        <v>-0.26579799999999998</v>
      </c>
      <c r="N7" s="5">
        <v>-0.35266599999999998</v>
      </c>
      <c r="O7" s="5">
        <v>-0.37445099999999998</v>
      </c>
      <c r="P7" s="5">
        <v>-0.35966500000000001</v>
      </c>
      <c r="Q7" s="5">
        <v>-0.33505099999999999</v>
      </c>
      <c r="R7" s="5">
        <v>-0.32209199999999999</v>
      </c>
      <c r="S7" s="5">
        <v>-0.30952200000000002</v>
      </c>
      <c r="T7" s="5">
        <v>-0.28890100000000002</v>
      </c>
      <c r="U7" s="5">
        <v>-0.27440599999999998</v>
      </c>
      <c r="V7" s="5">
        <v>-0.25873499999999999</v>
      </c>
      <c r="W7" s="5">
        <v>-0.24299100000000001</v>
      </c>
      <c r="X7" s="5">
        <v>-0.22477900000000001</v>
      </c>
      <c r="Y7" s="5">
        <v>-0.205487</v>
      </c>
      <c r="Z7" s="5">
        <v>-0.184396</v>
      </c>
      <c r="AA7" s="5">
        <v>-0.16164899999999999</v>
      </c>
      <c r="AB7" s="5">
        <v>-0.13714599999999999</v>
      </c>
      <c r="AC7" s="5">
        <v>-0.111321</v>
      </c>
      <c r="AD7" s="5">
        <v>-8.4279800000000002E-2</v>
      </c>
      <c r="AF7" s="4" t="s">
        <v>10</v>
      </c>
      <c r="AG7" s="5">
        <v>-1.641285E-2</v>
      </c>
      <c r="AH7" s="5">
        <v>1.623806E-3</v>
      </c>
      <c r="AI7" s="5">
        <v>1.7506600000000001E-2</v>
      </c>
      <c r="AJ7" s="5">
        <v>2.3497299999999999E-2</v>
      </c>
      <c r="AK7" s="5">
        <v>-6.4816190000000001E-3</v>
      </c>
      <c r="AL7" s="5">
        <v>-1.225773E-2</v>
      </c>
      <c r="AM7" s="5">
        <v>-3.504082E-2</v>
      </c>
      <c r="AN7" s="5">
        <v>-4.9549540000000003E-2</v>
      </c>
      <c r="AO7" s="5">
        <v>-7.3822680000000002E-2</v>
      </c>
      <c r="AP7" s="5">
        <v>-0.14270495109999998</v>
      </c>
      <c r="AQ7" s="5">
        <v>-0.35964799999999997</v>
      </c>
      <c r="AR7" s="5">
        <v>-0.47723699999999997</v>
      </c>
      <c r="AS7" s="5">
        <v>-0.58900799999999998</v>
      </c>
      <c r="AT7" s="5">
        <v>-0.63716099999999998</v>
      </c>
      <c r="AU7" s="5">
        <v>-0.63379200000000002</v>
      </c>
      <c r="AV7" s="5">
        <v>-0.63132900000000003</v>
      </c>
      <c r="AW7" s="5">
        <v>-0.63177499999999998</v>
      </c>
      <c r="AX7" s="5">
        <v>-0.63566900000000004</v>
      </c>
      <c r="AY7" s="5">
        <v>-0.63180700000000001</v>
      </c>
      <c r="AZ7" s="5">
        <v>-0.61428299999999991</v>
      </c>
      <c r="BA7" s="5">
        <v>-0.60104199999999997</v>
      </c>
      <c r="BB7" s="5">
        <v>-0.58752099999999996</v>
      </c>
      <c r="BC7" s="5">
        <v>-0.57240899999999995</v>
      </c>
      <c r="BD7" s="5">
        <v>-0.55432700000000001</v>
      </c>
      <c r="BE7" s="5">
        <v>-0.53182799999999997</v>
      </c>
      <c r="BF7" s="5">
        <v>-0.51041999999999998</v>
      </c>
      <c r="BG7" s="5">
        <v>-0.49428499999999997</v>
      </c>
      <c r="BH7" s="5">
        <v>-0.475323</v>
      </c>
      <c r="BI7" s="5">
        <v>-0.45427880000000004</v>
      </c>
      <c r="BK7" s="4" t="s">
        <v>10</v>
      </c>
      <c r="BL7" s="5">
        <v>93789.557052023258</v>
      </c>
      <c r="BM7" s="5">
        <v>95108.621428270242</v>
      </c>
      <c r="BN7" s="5">
        <v>96366.547661679695</v>
      </c>
      <c r="BO7" s="5">
        <v>97665.452940928066</v>
      </c>
      <c r="BP7" s="5">
        <v>98965.716361037557</v>
      </c>
      <c r="BQ7" s="5">
        <v>100390.26124484921</v>
      </c>
      <c r="BR7" s="5">
        <v>101883.39079646693</v>
      </c>
      <c r="BS7" s="5">
        <v>103385.87529280702</v>
      </c>
      <c r="BT7" s="5">
        <v>105041.32153659406</v>
      </c>
      <c r="BU7" s="5">
        <v>106654.47413495407</v>
      </c>
      <c r="BV7" s="5">
        <v>108120.59694912806</v>
      </c>
      <c r="BW7" s="5">
        <v>109676.27617313784</v>
      </c>
      <c r="BX7" s="5">
        <v>111154.17655577985</v>
      </c>
      <c r="BY7" s="5">
        <v>112696.08064243451</v>
      </c>
      <c r="BZ7" s="5">
        <v>114294.21093020214</v>
      </c>
      <c r="CA7" s="5">
        <v>115884.20658190634</v>
      </c>
      <c r="CB7" s="5">
        <v>117480.97007708003</v>
      </c>
      <c r="CC7" s="5">
        <v>119074.32770930885</v>
      </c>
      <c r="CD7" s="5">
        <v>120680.23437350831</v>
      </c>
      <c r="CE7" s="5">
        <v>122303.32582034034</v>
      </c>
      <c r="CF7" s="5">
        <v>123928.27274924764</v>
      </c>
      <c r="CG7" s="5">
        <v>125555.48754751646</v>
      </c>
      <c r="CH7" s="5">
        <v>127186.51804561593</v>
      </c>
      <c r="CI7" s="5">
        <v>128822.3901086532</v>
      </c>
      <c r="CJ7" s="5">
        <v>130464.76826945646</v>
      </c>
      <c r="CK7" s="5">
        <v>132105.43411315934</v>
      </c>
      <c r="CL7" s="5">
        <v>133737.84624007775</v>
      </c>
      <c r="CM7" s="5">
        <v>135371.42139938104</v>
      </c>
      <c r="CN7" s="5">
        <v>137004.38402065539</v>
      </c>
    </row>
    <row r="8" spans="1:93" x14ac:dyDescent="0.25">
      <c r="A8" s="4" t="s">
        <v>11</v>
      </c>
      <c r="B8" s="5">
        <v>0</v>
      </c>
      <c r="C8" s="5">
        <v>0</v>
      </c>
      <c r="D8" s="5">
        <v>0</v>
      </c>
      <c r="E8" s="5">
        <v>0</v>
      </c>
      <c r="F8" s="5">
        <v>0</v>
      </c>
      <c r="G8" s="5">
        <v>0</v>
      </c>
      <c r="H8" s="5">
        <v>0</v>
      </c>
      <c r="I8" s="5">
        <v>0</v>
      </c>
      <c r="J8" s="5">
        <v>0</v>
      </c>
      <c r="K8" s="5">
        <v>-7.6295310000000002E-3</v>
      </c>
      <c r="L8" s="5">
        <v>-5.5480250000000002E-2</v>
      </c>
      <c r="M8" s="5">
        <v>-8.8086079999999997E-2</v>
      </c>
      <c r="N8" s="5">
        <v>-0.11988600000000001</v>
      </c>
      <c r="O8" s="5">
        <v>-0.141647</v>
      </c>
      <c r="P8" s="5">
        <v>-0.15712499999999999</v>
      </c>
      <c r="Q8" s="5">
        <v>-0.16978199999999999</v>
      </c>
      <c r="R8" s="5">
        <v>-0.18049799999999999</v>
      </c>
      <c r="S8" s="5">
        <v>-0.18945100000000001</v>
      </c>
      <c r="T8" s="5">
        <v>-0.196267</v>
      </c>
      <c r="U8" s="5">
        <v>-0.20159199999999999</v>
      </c>
      <c r="V8" s="5">
        <v>-0.204869</v>
      </c>
      <c r="W8" s="5">
        <v>-0.20587</v>
      </c>
      <c r="X8" s="5">
        <v>-0.20422100000000001</v>
      </c>
      <c r="Y8" s="5">
        <v>-0.199549</v>
      </c>
      <c r="Z8" s="5">
        <v>-0.191411</v>
      </c>
      <c r="AA8" s="5">
        <v>-0.179175</v>
      </c>
      <c r="AB8" s="5">
        <v>-0.16214000000000001</v>
      </c>
      <c r="AC8" s="5">
        <v>-0.13957700000000001</v>
      </c>
      <c r="AD8" s="5">
        <v>-0.110526</v>
      </c>
      <c r="AF8" s="4" t="s">
        <v>11</v>
      </c>
      <c r="AG8" s="5">
        <v>6.3731489999999998E-3</v>
      </c>
      <c r="AH8" s="5">
        <v>1.704955E-2</v>
      </c>
      <c r="AI8" s="5">
        <v>2.7458779999999999E-2</v>
      </c>
      <c r="AJ8" s="5">
        <v>3.4988270000000002E-2</v>
      </c>
      <c r="AK8" s="5">
        <v>1.5689700000000001E-2</v>
      </c>
      <c r="AL8" s="5">
        <v>1.077765E-2</v>
      </c>
      <c r="AM8" s="5">
        <v>1.1136340000000001E-3</v>
      </c>
      <c r="AN8" s="5">
        <v>-5.7278099999999998E-3</v>
      </c>
      <c r="AO8" s="5">
        <v>-1.6831820000000001E-2</v>
      </c>
      <c r="AP8" s="5">
        <v>-6.1059201E-2</v>
      </c>
      <c r="AQ8" s="5">
        <v>-0.12621550000000001</v>
      </c>
      <c r="AR8" s="5">
        <v>-0.17394324</v>
      </c>
      <c r="AS8" s="5">
        <v>-0.21447692000000002</v>
      </c>
      <c r="AT8" s="5">
        <v>-0.24485599999999999</v>
      </c>
      <c r="AU8" s="5">
        <v>-0.26356999999999997</v>
      </c>
      <c r="AV8" s="5">
        <v>-0.28394599999999998</v>
      </c>
      <c r="AW8" s="5">
        <v>-0.298203</v>
      </c>
      <c r="AX8" s="5">
        <v>-0.31185499999999999</v>
      </c>
      <c r="AY8" s="5">
        <v>-0.32403899999999997</v>
      </c>
      <c r="AZ8" s="5">
        <v>-0.32892299999999997</v>
      </c>
      <c r="BA8" s="5">
        <v>-0.33223900000000001</v>
      </c>
      <c r="BB8" s="5">
        <v>-0.332955</v>
      </c>
      <c r="BC8" s="5">
        <v>-0.33158100000000001</v>
      </c>
      <c r="BD8" s="5">
        <v>-0.32633000000000001</v>
      </c>
      <c r="BE8" s="5">
        <v>-0.31729799999999997</v>
      </c>
      <c r="BF8" s="5">
        <v>-0.305975</v>
      </c>
      <c r="BG8" s="5">
        <v>-0.29463099999999998</v>
      </c>
      <c r="BH8" s="5">
        <v>-0.27840799999999999</v>
      </c>
      <c r="BI8" s="5">
        <v>-0.25655299999999998</v>
      </c>
      <c r="BK8" s="4" t="s">
        <v>11</v>
      </c>
      <c r="BL8" s="5">
        <v>334409.9026521683</v>
      </c>
      <c r="BM8" s="5">
        <v>341470.35459794989</v>
      </c>
      <c r="BN8" s="5">
        <v>348478.46071769512</v>
      </c>
      <c r="BO8" s="5">
        <v>355571.71226240182</v>
      </c>
      <c r="BP8" s="5">
        <v>362667.89025189693</v>
      </c>
      <c r="BQ8" s="5">
        <v>369941.32215694798</v>
      </c>
      <c r="BR8" s="5">
        <v>377456.69874705968</v>
      </c>
      <c r="BS8" s="5">
        <v>385083.09218298533</v>
      </c>
      <c r="BT8" s="5">
        <v>392853.86643152125</v>
      </c>
      <c r="BU8" s="5">
        <v>400576.71185737354</v>
      </c>
      <c r="BV8" s="5">
        <v>408296.64498581411</v>
      </c>
      <c r="BW8" s="5">
        <v>416120.17713871889</v>
      </c>
      <c r="BX8" s="5">
        <v>423984.81874211639</v>
      </c>
      <c r="BY8" s="5">
        <v>431923.22014070128</v>
      </c>
      <c r="BZ8" s="5">
        <v>439946.12002705631</v>
      </c>
      <c r="CA8" s="5">
        <v>447986.10182251706</v>
      </c>
      <c r="CB8" s="5">
        <v>456102.10852387449</v>
      </c>
      <c r="CC8" s="5">
        <v>464259.86518211605</v>
      </c>
      <c r="CD8" s="5">
        <v>472461.89331411506</v>
      </c>
      <c r="CE8" s="5">
        <v>480742.35318908951</v>
      </c>
      <c r="CF8" s="5">
        <v>489074.96159699652</v>
      </c>
      <c r="CG8" s="5">
        <v>497465.14507219708</v>
      </c>
      <c r="CH8" s="5">
        <v>505909.17561468249</v>
      </c>
      <c r="CI8" s="5">
        <v>514417.22087380063</v>
      </c>
      <c r="CJ8" s="5">
        <v>522988.87599097186</v>
      </c>
      <c r="CK8" s="5">
        <v>531616.20605090226</v>
      </c>
      <c r="CL8" s="5">
        <v>540286.31150706718</v>
      </c>
      <c r="CM8" s="5">
        <v>549024.1122248699</v>
      </c>
      <c r="CN8" s="5">
        <v>557833.88502908463</v>
      </c>
      <c r="CO8" s="30">
        <v>-1.1068763383106361E-3</v>
      </c>
    </row>
    <row r="9" spans="1:93" x14ac:dyDescent="0.25">
      <c r="B9" s="5"/>
      <c r="C9" s="5"/>
      <c r="D9" s="5"/>
      <c r="E9" s="5"/>
      <c r="F9" s="5"/>
      <c r="G9" s="5"/>
      <c r="H9" s="5"/>
      <c r="I9" s="5"/>
      <c r="J9" s="5"/>
      <c r="K9" s="5"/>
      <c r="L9" s="5"/>
      <c r="M9" s="5"/>
      <c r="N9" s="5"/>
      <c r="O9" s="5"/>
      <c r="P9" s="5"/>
      <c r="Q9" s="5"/>
      <c r="R9" s="5"/>
      <c r="S9" s="5"/>
      <c r="T9" s="5"/>
      <c r="U9" s="5"/>
      <c r="V9" s="5"/>
      <c r="W9" s="5"/>
      <c r="X9" s="5"/>
      <c r="Y9" s="5"/>
      <c r="Z9" s="5"/>
      <c r="AA9" s="5"/>
      <c r="AB9" s="5"/>
      <c r="AC9" s="5"/>
      <c r="AD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row>
    <row r="10" spans="1:93" x14ac:dyDescent="0.25">
      <c r="A10" s="4" t="s">
        <v>15</v>
      </c>
      <c r="B10" s="5">
        <v>0</v>
      </c>
      <c r="C10" s="5">
        <v>0</v>
      </c>
      <c r="D10" s="5">
        <v>0</v>
      </c>
      <c r="E10" s="5">
        <v>0</v>
      </c>
      <c r="F10" s="5">
        <v>0</v>
      </c>
      <c r="G10" s="5">
        <v>0</v>
      </c>
      <c r="H10" s="5">
        <v>0</v>
      </c>
      <c r="I10" s="5">
        <v>0</v>
      </c>
      <c r="J10" s="5">
        <v>0</v>
      </c>
      <c r="K10" s="5">
        <v>1.0780150000000001E-3</v>
      </c>
      <c r="L10" s="5">
        <v>-5.0574599999999997E-2</v>
      </c>
      <c r="M10" s="5">
        <v>-0.119462</v>
      </c>
      <c r="N10" s="5">
        <v>-0.202515</v>
      </c>
      <c r="O10" s="5">
        <v>-0.28111199999999997</v>
      </c>
      <c r="P10" s="5">
        <v>-0.34720099999999998</v>
      </c>
      <c r="Q10" s="5">
        <v>-0.40050599999999997</v>
      </c>
      <c r="R10" s="5">
        <v>-0.44548700000000002</v>
      </c>
      <c r="S10" s="5">
        <v>-0.48303000000000001</v>
      </c>
      <c r="T10" s="5">
        <v>-0.51210100000000003</v>
      </c>
      <c r="U10" s="5">
        <v>-0.53457500000000002</v>
      </c>
      <c r="V10" s="5">
        <v>-0.55043699999999995</v>
      </c>
      <c r="W10" s="5">
        <v>-0.55975799999999998</v>
      </c>
      <c r="X10" s="5">
        <v>-0.56200000000000006</v>
      </c>
      <c r="Y10" s="5">
        <v>-0.55677900000000002</v>
      </c>
      <c r="Z10" s="5">
        <v>-0.54341399999999995</v>
      </c>
      <c r="AA10" s="5">
        <v>-0.52110599999999996</v>
      </c>
      <c r="AB10" s="5">
        <v>-0.48880499999999999</v>
      </c>
      <c r="AC10" s="5">
        <v>-0.44534699999999999</v>
      </c>
      <c r="AD10" s="5">
        <v>-0.38928200000000002</v>
      </c>
      <c r="AF10" s="4" t="s">
        <v>15</v>
      </c>
      <c r="AG10" s="5">
        <v>4.1043590000000001E-3</v>
      </c>
      <c r="AH10" s="5">
        <v>1.411986E-2</v>
      </c>
      <c r="AI10" s="5">
        <v>2.7788070000000002E-2</v>
      </c>
      <c r="AJ10" s="5">
        <v>4.2152830000000002E-2</v>
      </c>
      <c r="AK10" s="5">
        <v>3.9118300000000002E-2</v>
      </c>
      <c r="AL10" s="5">
        <v>3.5107590000000001E-2</v>
      </c>
      <c r="AM10" s="5">
        <v>2.6558620000000002E-2</v>
      </c>
      <c r="AN10" s="5">
        <v>1.6302489999999999E-2</v>
      </c>
      <c r="AO10" s="5">
        <v>1.3940910000000001E-3</v>
      </c>
      <c r="AP10" s="5">
        <v>-3.1586364999999998E-2</v>
      </c>
      <c r="AQ10" s="5">
        <v>-0.11931624</v>
      </c>
      <c r="AR10" s="5">
        <v>-0.22577700000000001</v>
      </c>
      <c r="AS10" s="5">
        <v>-0.34379499999999996</v>
      </c>
      <c r="AT10" s="5">
        <v>-0.45535300000000001</v>
      </c>
      <c r="AU10" s="5">
        <v>-0.54930499999999993</v>
      </c>
      <c r="AV10" s="5">
        <v>-0.62881199999999993</v>
      </c>
      <c r="AW10" s="5">
        <v>-0.69602600000000003</v>
      </c>
      <c r="AX10" s="5">
        <v>-0.75334400000000001</v>
      </c>
      <c r="AY10" s="5">
        <v>-0.80037500000000006</v>
      </c>
      <c r="AZ10" s="5">
        <v>-0.83571200000000001</v>
      </c>
      <c r="BA10" s="5">
        <v>-0.860819</v>
      </c>
      <c r="BB10" s="5">
        <v>-0.876467</v>
      </c>
      <c r="BC10" s="5">
        <v>-0.88314400000000004</v>
      </c>
      <c r="BD10" s="5">
        <v>-0.88054500000000002</v>
      </c>
      <c r="BE10" s="5">
        <v>-0.86820499999999989</v>
      </c>
      <c r="BF10" s="5">
        <v>-0.84668599999999994</v>
      </c>
      <c r="BG10" s="5">
        <v>-0.81733199999999995</v>
      </c>
      <c r="BH10" s="5">
        <v>-0.77846799999999994</v>
      </c>
      <c r="BI10" s="5">
        <v>-0.72848599999999997</v>
      </c>
      <c r="BK10" s="4" t="s">
        <v>15</v>
      </c>
      <c r="BL10" s="5">
        <v>100.00327562977873</v>
      </c>
      <c r="BM10" s="5">
        <v>101.26125711191746</v>
      </c>
      <c r="BN10" s="5">
        <v>102.41450180247404</v>
      </c>
      <c r="BO10" s="5">
        <v>103.49283285856991</v>
      </c>
      <c r="BP10" s="5">
        <v>104.50323086109032</v>
      </c>
      <c r="BQ10" s="5">
        <v>105.51308962573256</v>
      </c>
      <c r="BR10" s="5">
        <v>106.56601812278846</v>
      </c>
      <c r="BS10" s="5">
        <v>107.66269039965954</v>
      </c>
      <c r="BT10" s="5">
        <v>108.83091254580691</v>
      </c>
      <c r="BU10" s="5">
        <v>110.04697445069812</v>
      </c>
      <c r="BV10" s="5">
        <v>111.26334159881633</v>
      </c>
      <c r="BW10" s="5">
        <v>112.50560759936168</v>
      </c>
      <c r="BX10" s="5">
        <v>113.74733249362157</v>
      </c>
      <c r="BY10" s="5">
        <v>115.0048060001651</v>
      </c>
      <c r="BZ10" s="5">
        <v>116.28874803650756</v>
      </c>
      <c r="CA10" s="5">
        <v>117.59260767114696</v>
      </c>
      <c r="CB10" s="5">
        <v>118.91549128296052</v>
      </c>
      <c r="CC10" s="5">
        <v>120.25406099774702</v>
      </c>
      <c r="CD10" s="5">
        <v>121.60871540784882</v>
      </c>
      <c r="CE10" s="5">
        <v>122.98154568478137</v>
      </c>
      <c r="CF10" s="5">
        <v>124.37149354581375</v>
      </c>
      <c r="CG10" s="5">
        <v>125.77826254046647</v>
      </c>
      <c r="CH10" s="5">
        <v>127.20204648854904</v>
      </c>
      <c r="CI10" s="5">
        <v>128.64369461505356</v>
      </c>
      <c r="CJ10" s="5">
        <v>130.10459547961844</v>
      </c>
      <c r="CK10" s="5">
        <v>131.5847380426423</v>
      </c>
      <c r="CL10" s="5">
        <v>133.0830410586901</v>
      </c>
      <c r="CM10" s="5">
        <v>134.6022982894533</v>
      </c>
      <c r="CN10" s="5">
        <v>136.14535881782064</v>
      </c>
    </row>
    <row r="11" spans="1:93" x14ac:dyDescent="0.25">
      <c r="A11" s="4" t="s">
        <v>6</v>
      </c>
      <c r="B11" s="5">
        <v>0</v>
      </c>
      <c r="C11" s="5">
        <v>0</v>
      </c>
      <c r="D11" s="5">
        <v>0</v>
      </c>
      <c r="E11" s="5">
        <v>0</v>
      </c>
      <c r="F11" s="5">
        <v>0</v>
      </c>
      <c r="G11" s="5">
        <v>0</v>
      </c>
      <c r="H11" s="5">
        <v>0</v>
      </c>
      <c r="I11" s="5">
        <v>0</v>
      </c>
      <c r="J11" s="5">
        <v>0</v>
      </c>
      <c r="K11" s="5">
        <v>2.191695E-3</v>
      </c>
      <c r="L11" s="5">
        <v>-0.104515</v>
      </c>
      <c r="M11" s="5">
        <v>-0.13942199999999999</v>
      </c>
      <c r="N11" s="5">
        <v>-0.168184</v>
      </c>
      <c r="O11" s="5">
        <v>-0.15931300000000001</v>
      </c>
      <c r="P11" s="5">
        <v>-0.13406999999999999</v>
      </c>
      <c r="Q11" s="5">
        <v>-0.108211</v>
      </c>
      <c r="R11" s="5">
        <v>-9.1368679999999994E-2</v>
      </c>
      <c r="S11" s="5">
        <v>-7.6300839999999995E-2</v>
      </c>
      <c r="T11" s="5">
        <v>-5.9108920000000002E-2</v>
      </c>
      <c r="U11" s="5">
        <v>-4.5728169999999999E-2</v>
      </c>
      <c r="V11" s="5">
        <v>-3.230152E-2</v>
      </c>
      <c r="W11" s="5">
        <v>-1.9015219999999999E-2</v>
      </c>
      <c r="X11" s="5">
        <v>-4.6174939999999998E-3</v>
      </c>
      <c r="Y11" s="5">
        <v>1.054769E-2</v>
      </c>
      <c r="Z11" s="5">
        <v>2.7086229999999999E-2</v>
      </c>
      <c r="AA11" s="5">
        <v>4.5276370000000003E-2</v>
      </c>
      <c r="AB11" s="5">
        <v>6.5569210000000003E-2</v>
      </c>
      <c r="AC11" s="5">
        <v>8.8210490000000003E-2</v>
      </c>
      <c r="AD11" s="5">
        <v>0.11376600000000001</v>
      </c>
      <c r="AF11" s="4" t="s">
        <v>6</v>
      </c>
      <c r="AG11" s="5">
        <v>8.323871E-3</v>
      </c>
      <c r="AH11" s="5">
        <v>2.0309130000000002E-2</v>
      </c>
      <c r="AI11" s="5">
        <v>2.7737339999999999E-2</v>
      </c>
      <c r="AJ11" s="5">
        <v>2.9160060000000002E-2</v>
      </c>
      <c r="AK11" s="5">
        <v>-6.1629179999999999E-3</v>
      </c>
      <c r="AL11" s="5">
        <v>-8.1513550000000008E-3</v>
      </c>
      <c r="AM11" s="5">
        <v>-1.7349320000000001E-2</v>
      </c>
      <c r="AN11" s="5">
        <v>-2.0793559999999999E-2</v>
      </c>
      <c r="AO11" s="5">
        <v>-3.0176499999999998E-2</v>
      </c>
      <c r="AP11" s="5">
        <v>-6.6713945000000011E-2</v>
      </c>
      <c r="AQ11" s="5">
        <v>-0.17750650000000001</v>
      </c>
      <c r="AR11" s="5">
        <v>-0.21545766</v>
      </c>
      <c r="AS11" s="5">
        <v>-0.23899110000000001</v>
      </c>
      <c r="AT11" s="5">
        <v>-0.22609534000000001</v>
      </c>
      <c r="AU11" s="5">
        <v>-0.19054082999999999</v>
      </c>
      <c r="AV11" s="5">
        <v>-0.16135213000000001</v>
      </c>
      <c r="AW11" s="5">
        <v>-0.13648552</v>
      </c>
      <c r="AX11" s="5">
        <v>-0.11643223999999999</v>
      </c>
      <c r="AY11" s="5">
        <v>-9.5590129999999995E-2</v>
      </c>
      <c r="AZ11" s="5">
        <v>-7.1864440000000002E-2</v>
      </c>
      <c r="BA11" s="5">
        <v>-5.1098459999999998E-2</v>
      </c>
      <c r="BB11" s="5">
        <v>-3.1904000000000002E-2</v>
      </c>
      <c r="BC11" s="5">
        <v>-1.3661906E-2</v>
      </c>
      <c r="BD11" s="5">
        <v>5.2059490000000005E-3</v>
      </c>
      <c r="BE11" s="5">
        <v>2.4978895000000001E-2</v>
      </c>
      <c r="BF11" s="5">
        <v>4.3636004000000006E-2</v>
      </c>
      <c r="BG11" s="5">
        <v>5.9570226000000004E-2</v>
      </c>
      <c r="BH11" s="5">
        <v>7.8858412000000003E-2</v>
      </c>
      <c r="BI11" s="5">
        <v>0.10139714000000001</v>
      </c>
      <c r="BK11" s="4" t="s">
        <v>6</v>
      </c>
      <c r="BL11" s="5">
        <v>2891.5917070349842</v>
      </c>
      <c r="BM11" s="5">
        <v>2915.7609572574911</v>
      </c>
      <c r="BN11" s="5">
        <v>2937.3094809463737</v>
      </c>
      <c r="BO11" s="5">
        <v>2959.4223106578547</v>
      </c>
      <c r="BP11" s="5">
        <v>2980.9397880887764</v>
      </c>
      <c r="BQ11" s="5">
        <v>3005.4947559246039</v>
      </c>
      <c r="BR11" s="5">
        <v>3031.766673677891</v>
      </c>
      <c r="BS11" s="5">
        <v>3057.3247420333919</v>
      </c>
      <c r="BT11" s="5">
        <v>3083.785910377921</v>
      </c>
      <c r="BU11" s="5">
        <v>3108.2147406636268</v>
      </c>
      <c r="BV11" s="5">
        <v>3129.3144214131344</v>
      </c>
      <c r="BW11" s="5">
        <v>3151.3303250262406</v>
      </c>
      <c r="BX11" s="5">
        <v>3171.3117501427091</v>
      </c>
      <c r="BY11" s="5">
        <v>3191.713995423785</v>
      </c>
      <c r="BZ11" s="5">
        <v>3212.2179354287327</v>
      </c>
      <c r="CA11" s="5">
        <v>3231.8620586538254</v>
      </c>
      <c r="CB11" s="5">
        <v>3250.9803921947096</v>
      </c>
      <c r="CC11" s="5">
        <v>3269.4534613424648</v>
      </c>
      <c r="CD11" s="5">
        <v>3287.4999699408954</v>
      </c>
      <c r="CE11" s="5">
        <v>3305.2187293989527</v>
      </c>
      <c r="CF11" s="5">
        <v>3322.4464186014147</v>
      </c>
      <c r="CG11" s="5">
        <v>3339.2341956552223</v>
      </c>
      <c r="CH11" s="5">
        <v>3355.6077313818942</v>
      </c>
      <c r="CI11" s="5">
        <v>3371.6309578537557</v>
      </c>
      <c r="CJ11" s="5">
        <v>3387.3216511473456</v>
      </c>
      <c r="CK11" s="5">
        <v>3402.6146348599987</v>
      </c>
      <c r="CL11" s="5">
        <v>3417.4596713381552</v>
      </c>
      <c r="CM11" s="5">
        <v>3432.0647782039155</v>
      </c>
      <c r="CN11" s="5">
        <v>3446.4352171183955</v>
      </c>
    </row>
    <row r="12" spans="1:93" x14ac:dyDescent="0.2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row>
    <row r="13" spans="1:93" x14ac:dyDescent="0.25">
      <c r="A13" s="4" t="s">
        <v>8</v>
      </c>
      <c r="B13" s="6">
        <v>79</v>
      </c>
      <c r="C13" s="6">
        <v>63</v>
      </c>
      <c r="D13" s="6">
        <v>62</v>
      </c>
      <c r="E13" s="6">
        <v>64.36</v>
      </c>
      <c r="F13" s="6">
        <v>66.81</v>
      </c>
      <c r="G13" s="6">
        <v>69.350000000000009</v>
      </c>
      <c r="H13" s="6">
        <v>71.98</v>
      </c>
      <c r="I13" s="6">
        <v>74.72</v>
      </c>
      <c r="J13" s="6">
        <v>77.56</v>
      </c>
      <c r="K13" s="6">
        <v>75.775078000000008</v>
      </c>
      <c r="L13" s="6">
        <v>80.936430000000001</v>
      </c>
      <c r="M13" s="6">
        <v>82.582999999999998</v>
      </c>
      <c r="N13" s="6">
        <v>84.923500000000004</v>
      </c>
      <c r="O13" s="6">
        <v>84.947069999999997</v>
      </c>
      <c r="P13" s="6">
        <v>83.56</v>
      </c>
      <c r="Q13" s="6">
        <v>81.789709999999985</v>
      </c>
      <c r="R13" s="6">
        <v>80.791129999999981</v>
      </c>
      <c r="S13" s="6">
        <v>79.862539999999981</v>
      </c>
      <c r="T13" s="6">
        <v>78.608739999999983</v>
      </c>
      <c r="U13" s="6">
        <v>77.640109999999993</v>
      </c>
      <c r="V13" s="6">
        <v>76.654049999999984</v>
      </c>
      <c r="W13" s="6">
        <v>75.690509999999989</v>
      </c>
      <c r="X13" s="6">
        <v>74.622139999999987</v>
      </c>
      <c r="Y13" s="6">
        <v>73.510169999999988</v>
      </c>
      <c r="Z13" s="6">
        <v>72.291629999999984</v>
      </c>
      <c r="AA13" s="6">
        <v>70.971569999999986</v>
      </c>
      <c r="AB13" s="6">
        <v>69.50860999999999</v>
      </c>
      <c r="AC13" s="6">
        <v>67.900949999999995</v>
      </c>
      <c r="AD13" s="6">
        <v>66.111419999999981</v>
      </c>
      <c r="AF13" s="4" t="s">
        <v>8</v>
      </c>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K13" s="4" t="s">
        <v>8</v>
      </c>
      <c r="BL13" s="5">
        <v>79</v>
      </c>
      <c r="BM13" s="5">
        <v>63</v>
      </c>
      <c r="BN13" s="5">
        <v>62</v>
      </c>
      <c r="BO13" s="5">
        <v>64.36</v>
      </c>
      <c r="BP13" s="5">
        <v>66.81</v>
      </c>
      <c r="BQ13" s="5">
        <v>69.350000000000009</v>
      </c>
      <c r="BR13" s="5">
        <v>71.98</v>
      </c>
      <c r="BS13" s="5">
        <v>74.72</v>
      </c>
      <c r="BT13" s="5">
        <v>77.56</v>
      </c>
      <c r="BU13" s="5">
        <v>75.775078000000008</v>
      </c>
      <c r="BV13" s="5">
        <v>80.936430000000001</v>
      </c>
      <c r="BW13" s="5">
        <v>82.582999999999998</v>
      </c>
      <c r="BX13" s="5">
        <v>84.923500000000004</v>
      </c>
      <c r="BY13" s="5">
        <v>84.947069999999997</v>
      </c>
      <c r="BZ13" s="5">
        <v>83.56</v>
      </c>
      <c r="CA13" s="5">
        <v>81.789709999999985</v>
      </c>
      <c r="CB13" s="5">
        <v>80.791129999999981</v>
      </c>
      <c r="CC13" s="5">
        <v>79.862539999999981</v>
      </c>
      <c r="CD13" s="5">
        <v>78.608739999999983</v>
      </c>
      <c r="CE13" s="5">
        <v>77.640109999999993</v>
      </c>
      <c r="CF13" s="5">
        <v>76.654049999999984</v>
      </c>
      <c r="CG13" s="5">
        <v>75.690509999999989</v>
      </c>
      <c r="CH13" s="5">
        <v>74.622139999999987</v>
      </c>
      <c r="CI13" s="5">
        <v>73.510169999999988</v>
      </c>
      <c r="CJ13" s="5">
        <v>72.291629999999984</v>
      </c>
      <c r="CK13" s="5">
        <v>70.971569999999986</v>
      </c>
      <c r="CL13" s="5">
        <v>69.50860999999999</v>
      </c>
      <c r="CM13" s="5">
        <v>67.900949999999995</v>
      </c>
      <c r="CN13" s="5">
        <v>66.111419999999981</v>
      </c>
    </row>
    <row r="14" spans="1:93" x14ac:dyDescent="0.25">
      <c r="A14" s="4" t="s">
        <v>7</v>
      </c>
      <c r="B14" s="6">
        <v>79</v>
      </c>
      <c r="C14" s="6">
        <v>63</v>
      </c>
      <c r="D14" s="6">
        <v>62</v>
      </c>
      <c r="E14" s="6">
        <v>64.36</v>
      </c>
      <c r="F14" s="6">
        <v>66.81</v>
      </c>
      <c r="G14" s="6">
        <v>69.350000000000009</v>
      </c>
      <c r="H14" s="6">
        <v>71.98</v>
      </c>
      <c r="I14" s="6">
        <v>74.72</v>
      </c>
      <c r="J14" s="6">
        <v>77.56</v>
      </c>
      <c r="K14" s="6">
        <v>76.099330000000009</v>
      </c>
      <c r="L14" s="6">
        <v>74.442869999999999</v>
      </c>
      <c r="M14" s="6">
        <v>72.926689999999994</v>
      </c>
      <c r="N14" s="6">
        <v>71.421130000000005</v>
      </c>
      <c r="O14" s="6">
        <v>70.01948999999999</v>
      </c>
      <c r="P14" s="6">
        <v>68.676940000000002</v>
      </c>
      <c r="Q14" s="6">
        <v>67.371889999999979</v>
      </c>
      <c r="R14" s="6">
        <v>66.080329999999975</v>
      </c>
      <c r="S14" s="6">
        <v>64.81744999999998</v>
      </c>
      <c r="T14" s="6">
        <v>63.584649999999982</v>
      </c>
      <c r="U14" s="6">
        <v>62.361469999999997</v>
      </c>
      <c r="V14" s="6">
        <v>61.169459999999987</v>
      </c>
      <c r="W14" s="6">
        <v>59.99696999999999</v>
      </c>
      <c r="X14" s="6">
        <v>58.847239999999985</v>
      </c>
      <c r="Y14" s="6">
        <v>57.718409999999992</v>
      </c>
      <c r="Z14" s="6">
        <v>56.611019999999982</v>
      </c>
      <c r="AA14" s="6">
        <v>55.535669999999982</v>
      </c>
      <c r="AB14" s="6">
        <v>54.482719999999986</v>
      </c>
      <c r="AC14" s="6">
        <v>53.45196</v>
      </c>
      <c r="AD14" s="6">
        <v>52.443719999999985</v>
      </c>
      <c r="AF14" s="4" t="s">
        <v>7</v>
      </c>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K14" s="4" t="s">
        <v>7</v>
      </c>
      <c r="BL14" s="5">
        <v>79</v>
      </c>
      <c r="BM14" s="5">
        <v>63</v>
      </c>
      <c r="BN14" s="5">
        <v>62</v>
      </c>
      <c r="BO14" s="5">
        <v>64.36</v>
      </c>
      <c r="BP14" s="5">
        <v>66.81</v>
      </c>
      <c r="BQ14" s="5">
        <v>69.350000000000009</v>
      </c>
      <c r="BR14" s="5">
        <v>71.98</v>
      </c>
      <c r="BS14" s="5">
        <v>74.72</v>
      </c>
      <c r="BT14" s="5">
        <v>77.56</v>
      </c>
      <c r="BU14" s="5">
        <v>76.099330000000009</v>
      </c>
      <c r="BV14" s="5">
        <v>74.442869999999999</v>
      </c>
      <c r="BW14" s="5">
        <v>72.926689999999994</v>
      </c>
      <c r="BX14" s="5">
        <v>71.421130000000005</v>
      </c>
      <c r="BY14" s="5">
        <v>70.01948999999999</v>
      </c>
      <c r="BZ14" s="5">
        <v>68.676940000000002</v>
      </c>
      <c r="CA14" s="5">
        <v>67.371889999999979</v>
      </c>
      <c r="CB14" s="5">
        <v>66.080329999999975</v>
      </c>
      <c r="CC14" s="5">
        <v>64.81744999999998</v>
      </c>
      <c r="CD14" s="5">
        <v>63.584649999999982</v>
      </c>
      <c r="CE14" s="5">
        <v>62.361469999999997</v>
      </c>
      <c r="CF14" s="5">
        <v>61.169459999999987</v>
      </c>
      <c r="CG14" s="5">
        <v>59.99696999999999</v>
      </c>
      <c r="CH14" s="5">
        <v>58.847239999999985</v>
      </c>
      <c r="CI14" s="5">
        <v>57.718409999999992</v>
      </c>
      <c r="CJ14" s="5">
        <v>56.611019999999982</v>
      </c>
      <c r="CK14" s="5">
        <v>55.535669999999982</v>
      </c>
      <c r="CL14" s="5">
        <v>54.482719999999986</v>
      </c>
      <c r="CM14" s="5">
        <v>53.45196</v>
      </c>
      <c r="CN14" s="5">
        <v>52.443719999999985</v>
      </c>
    </row>
    <row r="15" spans="1:93" x14ac:dyDescent="0.2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row>
    <row r="16" spans="1:93" ht="20.25" thickBot="1" x14ac:dyDescent="0.35">
      <c r="A16" s="3" t="s">
        <v>205</v>
      </c>
      <c r="AF16" s="3" t="s">
        <v>206</v>
      </c>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K16" s="3" t="s">
        <v>207</v>
      </c>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row>
    <row r="17" spans="1:92" ht="15.75" thickTop="1" x14ac:dyDescent="0.25">
      <c r="B17" s="1">
        <v>2022</v>
      </c>
      <c r="C17" s="2">
        <v>2023</v>
      </c>
      <c r="D17" s="1">
        <v>2024</v>
      </c>
      <c r="E17" s="2">
        <v>2025</v>
      </c>
      <c r="F17" s="1">
        <v>2026</v>
      </c>
      <c r="G17" s="2">
        <v>2027</v>
      </c>
      <c r="H17" s="1">
        <v>2028</v>
      </c>
      <c r="I17" s="2">
        <v>2029</v>
      </c>
      <c r="J17" s="1">
        <v>2030</v>
      </c>
      <c r="K17" s="2">
        <v>2031</v>
      </c>
      <c r="L17" s="1">
        <v>2032</v>
      </c>
      <c r="M17" s="2">
        <v>2033</v>
      </c>
      <c r="N17" s="1">
        <v>2034</v>
      </c>
      <c r="O17" s="2">
        <v>2035</v>
      </c>
      <c r="P17" s="1">
        <v>2036</v>
      </c>
      <c r="Q17" s="2">
        <v>2037</v>
      </c>
      <c r="R17" s="1">
        <v>2038</v>
      </c>
      <c r="S17" s="2">
        <v>2039</v>
      </c>
      <c r="T17" s="1">
        <v>2040</v>
      </c>
      <c r="U17" s="2">
        <v>2041</v>
      </c>
      <c r="V17" s="1">
        <v>2042</v>
      </c>
      <c r="W17" s="2">
        <v>2043</v>
      </c>
      <c r="X17" s="1">
        <v>2044</v>
      </c>
      <c r="Y17" s="2">
        <v>2045</v>
      </c>
      <c r="Z17" s="1">
        <v>2046</v>
      </c>
      <c r="AA17" s="2">
        <v>2047</v>
      </c>
      <c r="AB17" s="1">
        <v>2048</v>
      </c>
      <c r="AC17" s="2">
        <v>2049</v>
      </c>
      <c r="AD17" s="1">
        <v>2050</v>
      </c>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row>
    <row r="18" spans="1:92" x14ac:dyDescent="0.25">
      <c r="A18" t="s">
        <v>71</v>
      </c>
      <c r="B18" s="5">
        <v>0</v>
      </c>
      <c r="C18" s="5">
        <v>0</v>
      </c>
      <c r="D18" s="5">
        <v>0</v>
      </c>
      <c r="E18" s="5">
        <v>0</v>
      </c>
      <c r="F18" s="5">
        <v>0</v>
      </c>
      <c r="G18" s="5">
        <v>0</v>
      </c>
      <c r="H18" s="5">
        <v>0</v>
      </c>
      <c r="I18" s="5">
        <v>0</v>
      </c>
      <c r="J18" s="5">
        <v>0</v>
      </c>
      <c r="K18" s="5">
        <v>5.5561619999999999E-3</v>
      </c>
      <c r="L18" s="5">
        <v>-0.22927</v>
      </c>
      <c r="M18" s="5">
        <v>-0.33461299999999999</v>
      </c>
      <c r="N18" s="5">
        <v>-0.45718999999999999</v>
      </c>
      <c r="O18" s="5">
        <v>-0.49450699999999997</v>
      </c>
      <c r="P18" s="5">
        <v>-0.48922100000000002</v>
      </c>
      <c r="Q18" s="5">
        <v>-0.47827500000000001</v>
      </c>
      <c r="R18" s="5">
        <v>-0.47681299999999999</v>
      </c>
      <c r="S18" s="5">
        <v>-0.47695199999999999</v>
      </c>
      <c r="T18" s="5">
        <v>-0.46580199999999999</v>
      </c>
      <c r="U18" s="5">
        <v>-0.46711200000000003</v>
      </c>
      <c r="V18" s="5">
        <v>-0.46747</v>
      </c>
      <c r="W18" s="5">
        <v>-0.46870200000000001</v>
      </c>
      <c r="X18" s="5">
        <v>-0.46702300000000002</v>
      </c>
      <c r="Y18" s="5">
        <v>-0.464534</v>
      </c>
      <c r="Z18" s="5">
        <v>-0.46067200000000003</v>
      </c>
      <c r="AA18" s="5">
        <v>-0.45485700000000001</v>
      </c>
      <c r="AB18" s="5">
        <v>-0.446656</v>
      </c>
      <c r="AC18" s="5">
        <v>-0.43634099999999998</v>
      </c>
      <c r="AD18" s="5">
        <v>-0.42367899999999997</v>
      </c>
      <c r="AF18" t="s">
        <v>71</v>
      </c>
      <c r="AG18" s="5">
        <v>-0.12799199999999999</v>
      </c>
      <c r="AH18" s="5">
        <v>-2.838442E-3</v>
      </c>
      <c r="AI18" s="5">
        <v>0.158805</v>
      </c>
      <c r="AJ18" s="5">
        <v>0.26994299999999999</v>
      </c>
      <c r="AK18" s="5">
        <v>0.27868399999999999</v>
      </c>
      <c r="AL18" s="5">
        <v>0.26276899999999997</v>
      </c>
      <c r="AM18" s="5">
        <v>0.12635399999999999</v>
      </c>
      <c r="AN18" s="5">
        <v>2.375505E-2</v>
      </c>
      <c r="AO18" s="5">
        <v>-0.15764500000000001</v>
      </c>
      <c r="AP18" s="5">
        <v>-0.65236683800000006</v>
      </c>
      <c r="AQ18" s="5">
        <v>-1.3373700000000002</v>
      </c>
      <c r="AR18" s="5">
        <v>-1.8235129999999999</v>
      </c>
      <c r="AS18" s="5">
        <v>-2.2615600000000002</v>
      </c>
      <c r="AT18" s="5">
        <v>-2.5899570000000001</v>
      </c>
      <c r="AU18" s="5">
        <v>-2.7298710000000002</v>
      </c>
      <c r="AV18" s="5">
        <v>-2.8750749999999998</v>
      </c>
      <c r="AW18" s="5">
        <v>-3.0345629999999999</v>
      </c>
      <c r="AX18" s="5">
        <v>-3.2013419999999999</v>
      </c>
      <c r="AY18" s="5">
        <v>-3.362962</v>
      </c>
      <c r="AZ18" s="5">
        <v>-3.4143220000000003</v>
      </c>
      <c r="BA18" s="5">
        <v>-3.4736099999999999</v>
      </c>
      <c r="BB18" s="5">
        <v>-3.5461119999999999</v>
      </c>
      <c r="BC18" s="5">
        <v>-3.6233930000000001</v>
      </c>
      <c r="BD18" s="5">
        <v>-3.7086239999999999</v>
      </c>
      <c r="BE18" s="5">
        <v>-3.7607220000000003</v>
      </c>
      <c r="BF18" s="5">
        <v>-3.8158270000000001</v>
      </c>
      <c r="BG18" s="5">
        <v>-3.8687559999999999</v>
      </c>
      <c r="BH18" s="5">
        <v>-3.9229810000000001</v>
      </c>
      <c r="BI18" s="5">
        <v>-3.9771290000000001</v>
      </c>
      <c r="BK18" t="s">
        <v>71</v>
      </c>
      <c r="BL18" s="5">
        <v>1758.8972774200433</v>
      </c>
      <c r="BM18" s="5">
        <v>1781.8410492208602</v>
      </c>
      <c r="BN18" s="5">
        <v>1802.1901065755437</v>
      </c>
      <c r="BO18" s="5">
        <v>1821.0641731754056</v>
      </c>
      <c r="BP18" s="5">
        <v>1837.4052517689522</v>
      </c>
      <c r="BQ18" s="5">
        <v>1853.0638338372146</v>
      </c>
      <c r="BR18" s="5">
        <v>1869.3065734883062</v>
      </c>
      <c r="BS18" s="5">
        <v>1884.9315234490432</v>
      </c>
      <c r="BT18" s="5">
        <v>1901.0341497525487</v>
      </c>
      <c r="BU18" s="5">
        <v>1911.3557554717122</v>
      </c>
      <c r="BV18" s="5">
        <v>1919.678405779704</v>
      </c>
      <c r="BW18" s="5">
        <v>1930.193909727619</v>
      </c>
      <c r="BX18" s="5">
        <v>1941.9212726252713</v>
      </c>
      <c r="BY18" s="5">
        <v>1955.2086449099804</v>
      </c>
      <c r="BZ18" s="5">
        <v>1971.7951583769134</v>
      </c>
      <c r="CA18" s="5">
        <v>1986.930237822902</v>
      </c>
      <c r="CB18" s="5">
        <v>2001.8987986687009</v>
      </c>
      <c r="CC18" s="5">
        <v>2016.1523460045871</v>
      </c>
      <c r="CD18" s="5">
        <v>2029.9743128861583</v>
      </c>
      <c r="CE18" s="5">
        <v>2045.6050784374099</v>
      </c>
      <c r="CF18" s="5">
        <v>2060.623213557687</v>
      </c>
      <c r="CG18" s="5">
        <v>2074.9165197764592</v>
      </c>
      <c r="CH18" s="5">
        <v>2088.6773563189972</v>
      </c>
      <c r="CI18" s="5">
        <v>2101.8120141052159</v>
      </c>
      <c r="CJ18" s="5">
        <v>2115.2533865195096</v>
      </c>
      <c r="CK18" s="5">
        <v>2128.2067485432517</v>
      </c>
      <c r="CL18" s="5">
        <v>2140.7926819016475</v>
      </c>
      <c r="CM18" s="5">
        <v>2152.8999175269187</v>
      </c>
      <c r="CN18" s="5">
        <v>2164.5859959747809</v>
      </c>
    </row>
    <row r="19" spans="1:92" x14ac:dyDescent="0.25">
      <c r="A19" t="s">
        <v>72</v>
      </c>
      <c r="B19" s="5">
        <v>0</v>
      </c>
      <c r="C19" s="5">
        <v>0</v>
      </c>
      <c r="D19" s="5">
        <v>0</v>
      </c>
      <c r="E19" s="5">
        <v>0</v>
      </c>
      <c r="F19" s="5">
        <v>0</v>
      </c>
      <c r="G19" s="5">
        <v>0</v>
      </c>
      <c r="H19" s="5">
        <v>0</v>
      </c>
      <c r="I19" s="5">
        <v>0</v>
      </c>
      <c r="J19" s="5">
        <v>0</v>
      </c>
      <c r="K19" s="5">
        <v>7.4898969999999997E-3</v>
      </c>
      <c r="L19" s="5">
        <v>-0.25634400000000002</v>
      </c>
      <c r="M19" s="5">
        <v>-0.37617699999999998</v>
      </c>
      <c r="N19" s="5">
        <v>-0.51617299999999999</v>
      </c>
      <c r="O19" s="5">
        <v>-0.56089</v>
      </c>
      <c r="P19" s="5">
        <v>-0.55787500000000001</v>
      </c>
      <c r="Q19" s="5">
        <v>-0.54851099999999997</v>
      </c>
      <c r="R19" s="5">
        <v>-0.54943799999999998</v>
      </c>
      <c r="S19" s="5">
        <v>-0.55213900000000005</v>
      </c>
      <c r="T19" s="5">
        <v>-0.541879</v>
      </c>
      <c r="U19" s="5">
        <v>-0.545153</v>
      </c>
      <c r="V19" s="5">
        <v>-0.54694699999999996</v>
      </c>
      <c r="W19" s="5">
        <v>-0.54920100000000005</v>
      </c>
      <c r="X19" s="5">
        <v>-0.54774400000000001</v>
      </c>
      <c r="Y19" s="5">
        <v>-0.54481800000000002</v>
      </c>
      <c r="Z19" s="5">
        <v>-0.53966099999999995</v>
      </c>
      <c r="AA19" s="5">
        <v>-0.53162200000000004</v>
      </c>
      <c r="AB19" s="5">
        <v>-0.52008100000000002</v>
      </c>
      <c r="AC19" s="5">
        <v>-0.50526700000000002</v>
      </c>
      <c r="AD19" s="5">
        <v>-0.48677700000000002</v>
      </c>
      <c r="AF19" t="s">
        <v>72</v>
      </c>
      <c r="AG19" s="5">
        <v>-0.13874500000000001</v>
      </c>
      <c r="AH19" s="5">
        <v>9.5422900000000001E-3</v>
      </c>
      <c r="AI19" s="5">
        <v>0.17624600000000001</v>
      </c>
      <c r="AJ19" s="5">
        <v>0.28866599999999998</v>
      </c>
      <c r="AK19" s="5">
        <v>0.29052099999999997</v>
      </c>
      <c r="AL19" s="5">
        <v>0.27008500000000002</v>
      </c>
      <c r="AM19" s="5">
        <v>0.118437</v>
      </c>
      <c r="AN19" s="5">
        <v>1.2394189999999999E-2</v>
      </c>
      <c r="AO19" s="5">
        <v>-0.184618</v>
      </c>
      <c r="AP19" s="5">
        <v>-0.71733210299999994</v>
      </c>
      <c r="AQ19" s="5">
        <v>-1.445084</v>
      </c>
      <c r="AR19" s="5">
        <v>-1.9635370000000001</v>
      </c>
      <c r="AS19" s="5">
        <v>-2.4323930000000002</v>
      </c>
      <c r="AT19" s="5">
        <v>-2.7856100000000001</v>
      </c>
      <c r="AU19" s="5">
        <v>-2.930755</v>
      </c>
      <c r="AV19" s="5">
        <v>-3.0958209999999999</v>
      </c>
      <c r="AW19" s="5">
        <v>-3.2692679999999998</v>
      </c>
      <c r="AX19" s="5">
        <v>-3.452699</v>
      </c>
      <c r="AY19" s="5">
        <v>-3.6289090000000002</v>
      </c>
      <c r="AZ19" s="5">
        <v>-3.6818629999999999</v>
      </c>
      <c r="BA19" s="5">
        <v>-3.7525869999999997</v>
      </c>
      <c r="BB19" s="5">
        <v>-3.8335710000000001</v>
      </c>
      <c r="BC19" s="5">
        <v>-3.9190139999999998</v>
      </c>
      <c r="BD19" s="5">
        <v>-4.0108680000000003</v>
      </c>
      <c r="BE19" s="5">
        <v>-4.0650209999999998</v>
      </c>
      <c r="BF19" s="5">
        <v>-4.1246919999999996</v>
      </c>
      <c r="BG19" s="5">
        <v>-4.1823309999999996</v>
      </c>
      <c r="BH19" s="5">
        <v>-4.2396270000000005</v>
      </c>
      <c r="BI19" s="5">
        <v>-4.295477</v>
      </c>
      <c r="BK19" t="s">
        <v>72</v>
      </c>
      <c r="BL19" s="5">
        <v>1752.3023613066202</v>
      </c>
      <c r="BM19" s="5">
        <v>1774.4815999439375</v>
      </c>
      <c r="BN19" s="5">
        <v>1793.9234880971806</v>
      </c>
      <c r="BO19" s="5">
        <v>1811.7776519021454</v>
      </c>
      <c r="BP19" s="5">
        <v>1826.9053201019738</v>
      </c>
      <c r="BQ19" s="5">
        <v>1841.2789648659514</v>
      </c>
      <c r="BR19" s="5">
        <v>1856.3644983942429</v>
      </c>
      <c r="BS19" s="5">
        <v>1870.7581809906255</v>
      </c>
      <c r="BT19" s="5">
        <v>1885.7464950083424</v>
      </c>
      <c r="BU19" s="5">
        <v>1894.4751379135228</v>
      </c>
      <c r="BV19" s="5">
        <v>1901.3663028476024</v>
      </c>
      <c r="BW19" s="5">
        <v>1910.3434038301318</v>
      </c>
      <c r="BX19" s="5">
        <v>1920.7390755123968</v>
      </c>
      <c r="BY19" s="5">
        <v>1932.620049514012</v>
      </c>
      <c r="BZ19" s="5">
        <v>1948.1463302837813</v>
      </c>
      <c r="CA19" s="5">
        <v>1961.7919456257237</v>
      </c>
      <c r="CB19" s="5">
        <v>1975.476264492238</v>
      </c>
      <c r="CC19" s="5">
        <v>1988.3339904485929</v>
      </c>
      <c r="CD19" s="5">
        <v>2000.7759741630159</v>
      </c>
      <c r="CE19" s="5">
        <v>2015.2452127187394</v>
      </c>
      <c r="CF19" s="5">
        <v>2028.8782528222835</v>
      </c>
      <c r="CG19" s="5">
        <v>2041.8291390542781</v>
      </c>
      <c r="CH19" s="5">
        <v>2054.2370501633318</v>
      </c>
      <c r="CI19" s="5">
        <v>2066.0330242120585</v>
      </c>
      <c r="CJ19" s="5">
        <v>2078.2114813508583</v>
      </c>
      <c r="CK19" s="5">
        <v>2089.833663327709</v>
      </c>
      <c r="CL19" s="5">
        <v>2101.0731074111909</v>
      </c>
      <c r="CM19" s="5">
        <v>2111.8573797465247</v>
      </c>
      <c r="CN19" s="5">
        <v>2122.2460450606691</v>
      </c>
    </row>
    <row r="20" spans="1:92" x14ac:dyDescent="0.25">
      <c r="A20" t="s">
        <v>73</v>
      </c>
      <c r="B20" s="5">
        <v>0</v>
      </c>
      <c r="C20" s="5">
        <v>0</v>
      </c>
      <c r="D20" s="5">
        <v>0</v>
      </c>
      <c r="E20" s="5">
        <v>0</v>
      </c>
      <c r="F20" s="5">
        <v>0</v>
      </c>
      <c r="G20" s="5">
        <v>0</v>
      </c>
      <c r="H20" s="5">
        <v>0</v>
      </c>
      <c r="I20" s="5">
        <v>0</v>
      </c>
      <c r="J20" s="5">
        <v>0</v>
      </c>
      <c r="K20" s="5">
        <v>1.6112850000000001E-2</v>
      </c>
      <c r="L20" s="5">
        <v>-0.23138300000000001</v>
      </c>
      <c r="M20" s="5">
        <v>-0.35944399999999999</v>
      </c>
      <c r="N20" s="5">
        <v>-0.51209700000000002</v>
      </c>
      <c r="O20" s="5">
        <v>-0.57523899999999994</v>
      </c>
      <c r="P20" s="5">
        <v>-0.58662999999999998</v>
      </c>
      <c r="Q20" s="5">
        <v>-0.58586899999999997</v>
      </c>
      <c r="R20" s="5">
        <v>-0.59087400000000001</v>
      </c>
      <c r="S20" s="5">
        <v>-0.59756600000000004</v>
      </c>
      <c r="T20" s="5">
        <v>-0.59145000000000003</v>
      </c>
      <c r="U20" s="5">
        <v>-0.59672999999999998</v>
      </c>
      <c r="V20" s="5">
        <v>-0.60027399999999997</v>
      </c>
      <c r="W20" s="5">
        <v>-0.60429999999999995</v>
      </c>
      <c r="X20" s="5">
        <v>-0.60487100000000005</v>
      </c>
      <c r="Y20" s="5">
        <v>-0.60430300000000003</v>
      </c>
      <c r="Z20" s="5">
        <v>-0.60157099999999997</v>
      </c>
      <c r="AA20" s="5">
        <v>-0.596383</v>
      </c>
      <c r="AB20" s="5">
        <v>-0.588198</v>
      </c>
      <c r="AC20" s="5">
        <v>-0.57730899999999996</v>
      </c>
      <c r="AD20" s="5">
        <v>-0.56342499999999995</v>
      </c>
      <c r="AF20" t="s">
        <v>73</v>
      </c>
      <c r="AG20" s="5">
        <v>-5.3594490000000002E-2</v>
      </c>
      <c r="AH20" s="5">
        <v>4.0804609999999998E-2</v>
      </c>
      <c r="AI20" s="5">
        <v>0.113181</v>
      </c>
      <c r="AJ20" s="5">
        <v>0.14194300000000001</v>
      </c>
      <c r="AK20" s="5">
        <v>8.2903820000000003E-2</v>
      </c>
      <c r="AL20" s="5">
        <v>-6.6567889999999998E-3</v>
      </c>
      <c r="AM20" s="5">
        <v>-0.133133</v>
      </c>
      <c r="AN20" s="5">
        <v>-0.21579400000000001</v>
      </c>
      <c r="AO20" s="5">
        <v>-0.33948099999999998</v>
      </c>
      <c r="AP20" s="5">
        <v>-0.64917615000000006</v>
      </c>
      <c r="AQ20" s="5">
        <v>-1.20425</v>
      </c>
      <c r="AR20" s="5">
        <v>-1.5849039999999999</v>
      </c>
      <c r="AS20" s="5">
        <v>-1.9466970000000001</v>
      </c>
      <c r="AT20" s="5">
        <v>-2.2092290000000001</v>
      </c>
      <c r="AU20" s="5">
        <v>-2.3406599999999997</v>
      </c>
      <c r="AV20" s="5">
        <v>-2.4815689999999999</v>
      </c>
      <c r="AW20" s="5">
        <v>-2.6276539999999997</v>
      </c>
      <c r="AX20" s="5">
        <v>-2.7851859999999999</v>
      </c>
      <c r="AY20" s="5">
        <v>-2.9353699999999998</v>
      </c>
      <c r="AZ20" s="5">
        <v>-3.0264699999999998</v>
      </c>
      <c r="BA20" s="5">
        <v>-3.1303939999999999</v>
      </c>
      <c r="BB20" s="5">
        <v>-3.2427699999999997</v>
      </c>
      <c r="BC20" s="5">
        <v>-3.3561510000000001</v>
      </c>
      <c r="BD20" s="5">
        <v>-3.4721729999999997</v>
      </c>
      <c r="BE20" s="5">
        <v>-3.566271</v>
      </c>
      <c r="BF20" s="5">
        <v>-3.6606329999999998</v>
      </c>
      <c r="BG20" s="5">
        <v>-3.7482280000000001</v>
      </c>
      <c r="BH20" s="5">
        <v>-3.8292790000000001</v>
      </c>
      <c r="BI20" s="5">
        <v>-3.9058850000000001</v>
      </c>
      <c r="BK20" t="s">
        <v>73</v>
      </c>
      <c r="BL20" s="5">
        <v>7649.9801256848959</v>
      </c>
      <c r="BM20" s="5">
        <v>7745.5727116757071</v>
      </c>
      <c r="BN20" s="5">
        <v>7824.8279097896648</v>
      </c>
      <c r="BO20" s="5">
        <v>7892.2690013994406</v>
      </c>
      <c r="BP20" s="5">
        <v>7944.9710437645263</v>
      </c>
      <c r="BQ20" s="5">
        <v>7990.680685533036</v>
      </c>
      <c r="BR20" s="5">
        <v>8041.0277152744475</v>
      </c>
      <c r="BS20" s="5">
        <v>8094.03783522291</v>
      </c>
      <c r="BT20" s="5">
        <v>8150.4273740116178</v>
      </c>
      <c r="BU20" s="5">
        <v>8194.3221967094796</v>
      </c>
      <c r="BV20" s="5">
        <v>8222.5248497080647</v>
      </c>
      <c r="BW20" s="5">
        <v>8260.1135486207313</v>
      </c>
      <c r="BX20" s="5">
        <v>8298.0229444720026</v>
      </c>
      <c r="BY20" s="5">
        <v>8338.4121873001804</v>
      </c>
      <c r="BZ20" s="5">
        <v>8386.2358310035415</v>
      </c>
      <c r="CA20" s="5">
        <v>8427.9871049406356</v>
      </c>
      <c r="CB20" s="5">
        <v>8469.7760645618837</v>
      </c>
      <c r="CC20" s="5">
        <v>8508.1005366859044</v>
      </c>
      <c r="CD20" s="5">
        <v>8544.9814488323809</v>
      </c>
      <c r="CE20" s="5">
        <v>8585.1011091311411</v>
      </c>
      <c r="CF20" s="5">
        <v>8622.3899488545649</v>
      </c>
      <c r="CG20" s="5">
        <v>8657.2470023790611</v>
      </c>
      <c r="CH20" s="5">
        <v>8690.3831554591925</v>
      </c>
      <c r="CI20" s="5">
        <v>8721.6057535528507</v>
      </c>
      <c r="CJ20" s="5">
        <v>8753.2085300151793</v>
      </c>
      <c r="CK20" s="5">
        <v>8783.1597142707978</v>
      </c>
      <c r="CL20" s="5">
        <v>8812.111784672521</v>
      </c>
      <c r="CM20" s="5">
        <v>8839.9674980310228</v>
      </c>
      <c r="CN20" s="5">
        <v>8866.5860630415536</v>
      </c>
    </row>
    <row r="21" spans="1:92" x14ac:dyDescent="0.25">
      <c r="A21" t="s">
        <v>74</v>
      </c>
      <c r="B21" s="5">
        <v>0</v>
      </c>
      <c r="C21" s="5">
        <v>0</v>
      </c>
      <c r="D21" s="5">
        <v>0</v>
      </c>
      <c r="E21" s="5">
        <v>0</v>
      </c>
      <c r="F21" s="5">
        <v>0</v>
      </c>
      <c r="G21" s="5">
        <v>0</v>
      </c>
      <c r="H21" s="5">
        <v>0</v>
      </c>
      <c r="I21" s="5">
        <v>0</v>
      </c>
      <c r="J21" s="5">
        <v>0</v>
      </c>
      <c r="K21" s="5">
        <v>1.0178899999999999E-2</v>
      </c>
      <c r="L21" s="5">
        <v>-0.48057100000000003</v>
      </c>
      <c r="M21" s="5">
        <v>-0.70019500000000001</v>
      </c>
      <c r="N21" s="5">
        <v>-0.952214</v>
      </c>
      <c r="O21" s="5">
        <v>-1.0327900000000001</v>
      </c>
      <c r="P21" s="5">
        <v>-1.0217000000000001</v>
      </c>
      <c r="Q21" s="5">
        <v>-1.00048</v>
      </c>
      <c r="R21" s="5">
        <v>-1.00109</v>
      </c>
      <c r="S21" s="5">
        <v>-1.0063800000000001</v>
      </c>
      <c r="T21" s="5">
        <v>-0.98907</v>
      </c>
      <c r="U21" s="5">
        <v>-0.99426999999999999</v>
      </c>
      <c r="V21" s="5">
        <v>-0.99829699999999999</v>
      </c>
      <c r="W21" s="5">
        <v>-1.0042199999999999</v>
      </c>
      <c r="X21" s="5">
        <v>-1.0036700000000001</v>
      </c>
      <c r="Y21" s="5">
        <v>-1.0004299999999999</v>
      </c>
      <c r="Z21" s="5">
        <v>-0.991815</v>
      </c>
      <c r="AA21" s="5">
        <v>-0.97737799999999997</v>
      </c>
      <c r="AB21" s="5">
        <v>-0.95574999999999999</v>
      </c>
      <c r="AC21" s="5">
        <v>-0.92703500000000005</v>
      </c>
      <c r="AD21" s="5">
        <v>-0.89014000000000004</v>
      </c>
      <c r="AF21" t="s">
        <v>74</v>
      </c>
      <c r="AG21" s="5">
        <v>-5.5958109999999998E-2</v>
      </c>
      <c r="AH21" s="5">
        <v>-4.832561E-3</v>
      </c>
      <c r="AI21" s="5">
        <v>6.2287919999999997E-2</v>
      </c>
      <c r="AJ21" s="5">
        <v>0.10670399999999999</v>
      </c>
      <c r="AK21" s="5">
        <v>5.2683430000000003E-2</v>
      </c>
      <c r="AL21" s="5">
        <v>3.6607479999999998E-2</v>
      </c>
      <c r="AM21" s="5">
        <v>-3.0216E-2</v>
      </c>
      <c r="AN21" s="5">
        <v>-9.0386179999999997E-2</v>
      </c>
      <c r="AO21" s="5">
        <v>-0.19863</v>
      </c>
      <c r="AP21" s="5">
        <v>-0.51775009999999999</v>
      </c>
      <c r="AQ21" s="5">
        <v>-1.2821279999999999</v>
      </c>
      <c r="AR21" s="5">
        <v>-1.7387450000000002</v>
      </c>
      <c r="AS21" s="5">
        <v>-2.1979139999999999</v>
      </c>
      <c r="AT21" s="5">
        <v>-2.4728000000000003</v>
      </c>
      <c r="AU21" s="5">
        <v>-2.5863700000000001</v>
      </c>
      <c r="AV21" s="5">
        <v>-2.6943099999999998</v>
      </c>
      <c r="AW21" s="5">
        <v>-2.8225899999999999</v>
      </c>
      <c r="AX21" s="5">
        <v>-2.9551100000000003</v>
      </c>
      <c r="AY21" s="5">
        <v>-3.06819</v>
      </c>
      <c r="AZ21" s="5">
        <v>-3.1394500000000001</v>
      </c>
      <c r="BA21" s="5">
        <v>-3.212037</v>
      </c>
      <c r="BB21" s="5">
        <v>-3.2912600000000003</v>
      </c>
      <c r="BC21" s="5">
        <v>-3.36598</v>
      </c>
      <c r="BD21" s="5">
        <v>-3.4436</v>
      </c>
      <c r="BE21" s="5">
        <v>-3.495625</v>
      </c>
      <c r="BF21" s="5">
        <v>-3.5415679999999998</v>
      </c>
      <c r="BG21" s="5">
        <v>-3.5733700000000002</v>
      </c>
      <c r="BH21" s="5">
        <v>-3.6027450000000001</v>
      </c>
      <c r="BI21" s="5">
        <v>-3.6264700000000003</v>
      </c>
      <c r="BK21" t="s">
        <v>74</v>
      </c>
      <c r="BL21" s="5">
        <v>515.84551656204928</v>
      </c>
      <c r="BM21" s="5">
        <v>522.82790225918257</v>
      </c>
      <c r="BN21" s="5">
        <v>529.15210162382186</v>
      </c>
      <c r="BO21" s="5">
        <v>535.49157426843431</v>
      </c>
      <c r="BP21" s="5">
        <v>541.22599684786724</v>
      </c>
      <c r="BQ21" s="5">
        <v>547.62460044142608</v>
      </c>
      <c r="BR21" s="5">
        <v>554.23041178709445</v>
      </c>
      <c r="BS21" s="5">
        <v>560.53902002898428</v>
      </c>
      <c r="BT21" s="5">
        <v>566.69355408387867</v>
      </c>
      <c r="BU21" s="5">
        <v>571.54441275380725</v>
      </c>
      <c r="BV21" s="5">
        <v>573.95616179908404</v>
      </c>
      <c r="BW21" s="5">
        <v>577.78386607916491</v>
      </c>
      <c r="BX21" s="5">
        <v>581.2762887024727</v>
      </c>
      <c r="BY21" s="5">
        <v>585.75714552165539</v>
      </c>
      <c r="BZ21" s="5">
        <v>591.0409526920796</v>
      </c>
      <c r="CA21" s="5">
        <v>596.01050053920926</v>
      </c>
      <c r="CB21" s="5">
        <v>601.04387435399769</v>
      </c>
      <c r="CC21" s="5">
        <v>605.91660565499342</v>
      </c>
      <c r="CD21" s="5">
        <v>610.78830438422222</v>
      </c>
      <c r="CE21" s="5">
        <v>615.78119874547781</v>
      </c>
      <c r="CF21" s="5">
        <v>620.63452671017728</v>
      </c>
      <c r="CG21" s="5">
        <v>625.31519330084586</v>
      </c>
      <c r="CH21" s="5">
        <v>629.89641792950033</v>
      </c>
      <c r="CI21" s="5">
        <v>634.32818180595348</v>
      </c>
      <c r="CJ21" s="5">
        <v>638.79849181153406</v>
      </c>
      <c r="CK21" s="5">
        <v>643.17883461170095</v>
      </c>
      <c r="CL21" s="5">
        <v>647.52418518252273</v>
      </c>
      <c r="CM21" s="5">
        <v>651.75355942253145</v>
      </c>
      <c r="CN21" s="5">
        <v>655.88996770518156</v>
      </c>
    </row>
    <row r="22" spans="1:92" x14ac:dyDescent="0.25">
      <c r="A22" t="s">
        <v>75</v>
      </c>
      <c r="B22" s="5">
        <v>0</v>
      </c>
      <c r="C22" s="5">
        <v>0</v>
      </c>
      <c r="D22" s="5">
        <v>0</v>
      </c>
      <c r="E22" s="5">
        <v>0</v>
      </c>
      <c r="F22" s="5">
        <v>0</v>
      </c>
      <c r="G22" s="5">
        <v>0</v>
      </c>
      <c r="H22" s="5">
        <v>0</v>
      </c>
      <c r="I22" s="5">
        <v>0</v>
      </c>
      <c r="J22" s="5">
        <v>0</v>
      </c>
      <c r="K22" s="5">
        <v>1.451946E-2</v>
      </c>
      <c r="L22" s="5">
        <v>-0.375114</v>
      </c>
      <c r="M22" s="5">
        <v>-0.55685600000000002</v>
      </c>
      <c r="N22" s="5">
        <v>-0.77145200000000003</v>
      </c>
      <c r="O22" s="5">
        <v>-0.85212100000000002</v>
      </c>
      <c r="P22" s="5">
        <v>-0.85794199999999998</v>
      </c>
      <c r="Q22" s="5">
        <v>-0.85463500000000003</v>
      </c>
      <c r="R22" s="5">
        <v>-0.86534500000000003</v>
      </c>
      <c r="S22" s="5">
        <v>-0.87843499999999997</v>
      </c>
      <c r="T22" s="5">
        <v>-0.87191300000000005</v>
      </c>
      <c r="U22" s="5">
        <v>-0.88147200000000003</v>
      </c>
      <c r="V22" s="5">
        <v>-0.88922500000000004</v>
      </c>
      <c r="W22" s="5">
        <v>-0.89789699999999995</v>
      </c>
      <c r="X22" s="5">
        <v>-0.90081100000000003</v>
      </c>
      <c r="Y22" s="5">
        <v>-0.90117100000000006</v>
      </c>
      <c r="Z22" s="5">
        <v>-0.89656899999999995</v>
      </c>
      <c r="AA22" s="5">
        <v>-0.88695400000000002</v>
      </c>
      <c r="AB22" s="5">
        <v>-0.871197</v>
      </c>
      <c r="AC22" s="5">
        <v>-0.84941500000000003</v>
      </c>
      <c r="AD22" s="5">
        <v>-0.82066700000000004</v>
      </c>
      <c r="AF22" t="s">
        <v>75</v>
      </c>
      <c r="AG22" s="5">
        <v>1.2340400000000001E-3</v>
      </c>
      <c r="AH22" s="5">
        <v>-1.788751E-4</v>
      </c>
      <c r="AI22" s="5">
        <v>-1.146462E-2</v>
      </c>
      <c r="AJ22" s="5">
        <v>-3.5008570000000003E-2</v>
      </c>
      <c r="AK22" s="5">
        <v>-9.7556859999999995E-2</v>
      </c>
      <c r="AL22" s="5">
        <v>-0.14491599999999999</v>
      </c>
      <c r="AM22" s="5">
        <v>-0.1948</v>
      </c>
      <c r="AN22" s="5">
        <v>-0.25121399999999999</v>
      </c>
      <c r="AO22" s="5">
        <v>-0.31857200000000002</v>
      </c>
      <c r="AP22" s="5">
        <v>-0.43431654000000003</v>
      </c>
      <c r="AQ22" s="5">
        <v>-0.96330099999999996</v>
      </c>
      <c r="AR22" s="5">
        <v>-1.2816640000000001</v>
      </c>
      <c r="AS22" s="5">
        <v>-1.629559</v>
      </c>
      <c r="AT22" s="5">
        <v>-1.8391120000000001</v>
      </c>
      <c r="AU22" s="5">
        <v>-1.967992</v>
      </c>
      <c r="AV22" s="5">
        <v>-2.0833050000000002</v>
      </c>
      <c r="AW22" s="5">
        <v>-2.2028750000000001</v>
      </c>
      <c r="AX22" s="5">
        <v>-2.3230650000000002</v>
      </c>
      <c r="AY22" s="5">
        <v>-2.4238729999999999</v>
      </c>
      <c r="AZ22" s="5">
        <v>-2.5342120000000001</v>
      </c>
      <c r="BA22" s="5">
        <v>-2.6380850000000002</v>
      </c>
      <c r="BB22" s="5">
        <v>-2.743347</v>
      </c>
      <c r="BC22" s="5">
        <v>-2.842041</v>
      </c>
      <c r="BD22" s="5">
        <v>-2.9396310000000003</v>
      </c>
      <c r="BE22" s="5">
        <v>-3.0292490000000001</v>
      </c>
      <c r="BF22" s="5">
        <v>-3.110614</v>
      </c>
      <c r="BG22" s="5">
        <v>-3.1795270000000002</v>
      </c>
      <c r="BH22" s="5">
        <v>-3.2412450000000002</v>
      </c>
      <c r="BI22" s="5">
        <v>-3.2952070000000004</v>
      </c>
      <c r="BK22" t="s">
        <v>75</v>
      </c>
      <c r="BL22" s="5">
        <v>435.91891060345716</v>
      </c>
      <c r="BM22" s="5">
        <v>441.20033093192654</v>
      </c>
      <c r="BN22" s="5">
        <v>446.00628288867949</v>
      </c>
      <c r="BO22" s="5">
        <v>450.6994681771742</v>
      </c>
      <c r="BP22" s="5">
        <v>454.87202667804877</v>
      </c>
      <c r="BQ22" s="5">
        <v>458.93555197886013</v>
      </c>
      <c r="BR22" s="5">
        <v>462.85117899760417</v>
      </c>
      <c r="BS22" s="5">
        <v>466.54306148165938</v>
      </c>
      <c r="BT22" s="5">
        <v>469.99312847925876</v>
      </c>
      <c r="BU22" s="5">
        <v>473.15440958615562</v>
      </c>
      <c r="BV22" s="5">
        <v>474.28812550245777</v>
      </c>
      <c r="BW22" s="5">
        <v>476.30793133483013</v>
      </c>
      <c r="BX22" s="5">
        <v>478.0071183130504</v>
      </c>
      <c r="BY22" s="5">
        <v>480.25693302785146</v>
      </c>
      <c r="BZ22" s="5">
        <v>482.71484454002456</v>
      </c>
      <c r="CA22" s="5">
        <v>484.99975559406886</v>
      </c>
      <c r="CB22" s="5">
        <v>487.33380965339006</v>
      </c>
      <c r="CC22" s="5">
        <v>489.54025499754437</v>
      </c>
      <c r="CD22" s="5">
        <v>491.7279267205513</v>
      </c>
      <c r="CE22" s="5">
        <v>493.74257336311416</v>
      </c>
      <c r="CF22" s="5">
        <v>495.67095968545709</v>
      </c>
      <c r="CG22" s="5">
        <v>497.47717073008283</v>
      </c>
      <c r="CH22" s="5">
        <v>499.20379863605638</v>
      </c>
      <c r="CI22" s="5">
        <v>500.82770823597548</v>
      </c>
      <c r="CJ22" s="5">
        <v>502.38205044920676</v>
      </c>
      <c r="CK22" s="5">
        <v>503.87059311304444</v>
      </c>
      <c r="CL22" s="5">
        <v>505.31611062427498</v>
      </c>
      <c r="CM22" s="5">
        <v>506.69398991496774</v>
      </c>
      <c r="CN22" s="5">
        <v>508.00548818136264</v>
      </c>
    </row>
    <row r="23" spans="1:92" x14ac:dyDescent="0.25">
      <c r="A23" t="s">
        <v>76</v>
      </c>
      <c r="B23" s="5">
        <v>0</v>
      </c>
      <c r="C23" s="5">
        <v>0</v>
      </c>
      <c r="D23" s="5">
        <v>0</v>
      </c>
      <c r="E23" s="5">
        <v>0</v>
      </c>
      <c r="F23" s="5">
        <v>0</v>
      </c>
      <c r="G23" s="5">
        <v>0</v>
      </c>
      <c r="H23" s="5">
        <v>0</v>
      </c>
      <c r="I23" s="5">
        <v>0</v>
      </c>
      <c r="J23" s="5">
        <v>0</v>
      </c>
      <c r="K23" s="5">
        <v>1.251149E-2</v>
      </c>
      <c r="L23" s="5">
        <v>-0.36626500000000001</v>
      </c>
      <c r="M23" s="5">
        <v>-0.53422599999999998</v>
      </c>
      <c r="N23" s="5">
        <v>-0.72740199999999999</v>
      </c>
      <c r="O23" s="5">
        <v>-0.78823900000000002</v>
      </c>
      <c r="P23" s="5">
        <v>-0.77636000000000005</v>
      </c>
      <c r="Q23" s="5">
        <v>-0.75634999999999997</v>
      </c>
      <c r="R23" s="5">
        <v>-0.75233399999999995</v>
      </c>
      <c r="S23" s="5">
        <v>-0.75172000000000005</v>
      </c>
      <c r="T23" s="5">
        <v>-0.73375999999999997</v>
      </c>
      <c r="U23" s="5">
        <v>-0.73195100000000002</v>
      </c>
      <c r="V23" s="5">
        <v>-0.72959499999999999</v>
      </c>
      <c r="W23" s="5">
        <v>-0.72929200000000005</v>
      </c>
      <c r="X23" s="5">
        <v>-0.72485299999999997</v>
      </c>
      <c r="Y23" s="5">
        <v>-0.71937700000000004</v>
      </c>
      <c r="Z23" s="5">
        <v>-0.71060400000000001</v>
      </c>
      <c r="AA23" s="5">
        <v>-0.69873399999999997</v>
      </c>
      <c r="AB23" s="5">
        <v>-0.68289500000000003</v>
      </c>
      <c r="AC23" s="5">
        <v>-0.66335599999999995</v>
      </c>
      <c r="AD23" s="5">
        <v>-0.639486</v>
      </c>
      <c r="AF23" t="s">
        <v>76</v>
      </c>
      <c r="AG23" s="5">
        <v>1.7109679999999999E-2</v>
      </c>
      <c r="AH23" s="5">
        <v>-1.6118219999999999E-4</v>
      </c>
      <c r="AI23" s="5">
        <v>-4.1961560000000002E-2</v>
      </c>
      <c r="AJ23" s="5">
        <v>-9.5914749999999993E-2</v>
      </c>
      <c r="AK23" s="5">
        <v>-0.20102600000000001</v>
      </c>
      <c r="AL23" s="5">
        <v>-0.27108399999999999</v>
      </c>
      <c r="AM23" s="5">
        <v>-0.31303599999999998</v>
      </c>
      <c r="AN23" s="5">
        <v>-0.35433399999999998</v>
      </c>
      <c r="AO23" s="5">
        <v>-0.39095400000000002</v>
      </c>
      <c r="AP23" s="5">
        <v>-0.45225550999999997</v>
      </c>
      <c r="AQ23" s="5">
        <v>-0.89182800000000007</v>
      </c>
      <c r="AR23" s="5">
        <v>-1.0942560000000001</v>
      </c>
      <c r="AS23" s="5">
        <v>-1.313847</v>
      </c>
      <c r="AT23" s="5">
        <v>-1.3910740000000001</v>
      </c>
      <c r="AU23" s="5">
        <v>-1.4037519999999999</v>
      </c>
      <c r="AV23" s="5">
        <v>-1.4022299999999999</v>
      </c>
      <c r="AW23" s="5">
        <v>-1.4236179999999998</v>
      </c>
      <c r="AX23" s="5">
        <v>-1.448604</v>
      </c>
      <c r="AY23" s="5">
        <v>-1.4596960000000001</v>
      </c>
      <c r="AZ23" s="5">
        <v>-1.4993240000000001</v>
      </c>
      <c r="BA23" s="5">
        <v>-1.544926</v>
      </c>
      <c r="BB23" s="5">
        <v>-1.6003810000000001</v>
      </c>
      <c r="BC23" s="5">
        <v>-1.6551909999999999</v>
      </c>
      <c r="BD23" s="5">
        <v>-1.71689</v>
      </c>
      <c r="BE23" s="5">
        <v>-1.7763340000000001</v>
      </c>
      <c r="BF23" s="5">
        <v>-1.8305339999999999</v>
      </c>
      <c r="BG23" s="5">
        <v>-1.8673550000000001</v>
      </c>
      <c r="BH23" s="5">
        <v>-1.902746</v>
      </c>
      <c r="BI23" s="5">
        <v>-1.935276</v>
      </c>
      <c r="BK23" t="s">
        <v>76</v>
      </c>
      <c r="BL23" s="5">
        <v>2506.5974841894781</v>
      </c>
      <c r="BM23" s="5">
        <v>2539.8565217673336</v>
      </c>
      <c r="BN23" s="5">
        <v>2570.9573319484557</v>
      </c>
      <c r="BO23" s="5">
        <v>2602.616604078883</v>
      </c>
      <c r="BP23" s="5">
        <v>2632.1935220243345</v>
      </c>
      <c r="BQ23" s="5">
        <v>2663.748501008743</v>
      </c>
      <c r="BR23" s="5">
        <v>2695.8099126329644</v>
      </c>
      <c r="BS23" s="5">
        <v>2727.3344486383085</v>
      </c>
      <c r="BT23" s="5">
        <v>2757.5115832353204</v>
      </c>
      <c r="BU23" s="5">
        <v>2786.1858429869076</v>
      </c>
      <c r="BV23" s="5">
        <v>2803.1320937262285</v>
      </c>
      <c r="BW23" s="5">
        <v>2825.8585681557292</v>
      </c>
      <c r="BX23" s="5">
        <v>2846.2660720733015</v>
      </c>
      <c r="BY23" s="5">
        <v>2869.9891406954807</v>
      </c>
      <c r="BZ23" s="5">
        <v>2894.4901342012558</v>
      </c>
      <c r="CA23" s="5">
        <v>2918.1897909725549</v>
      </c>
      <c r="CB23" s="5">
        <v>2941.6185753090786</v>
      </c>
      <c r="CC23" s="5">
        <v>2964.3011064484558</v>
      </c>
      <c r="CD23" s="5">
        <v>2986.8432694344447</v>
      </c>
      <c r="CE23" s="5">
        <v>3007.8950722444843</v>
      </c>
      <c r="CF23" s="5">
        <v>3028.162038648215</v>
      </c>
      <c r="CG23" s="5">
        <v>3047.5452150941228</v>
      </c>
      <c r="CH23" s="5">
        <v>3066.3730719963401</v>
      </c>
      <c r="CI23" s="5">
        <v>3084.4336361131445</v>
      </c>
      <c r="CJ23" s="5">
        <v>3101.987435877646</v>
      </c>
      <c r="CK23" s="5">
        <v>3119.1325042502276</v>
      </c>
      <c r="CL23" s="5">
        <v>3136.2524330183887</v>
      </c>
      <c r="CM23" s="5">
        <v>3152.8517052921238</v>
      </c>
      <c r="CN23" s="5">
        <v>3168.9519405171586</v>
      </c>
    </row>
    <row r="24" spans="1:92" x14ac:dyDescent="0.25">
      <c r="A24" t="s">
        <v>77</v>
      </c>
      <c r="B24" s="5">
        <v>0</v>
      </c>
      <c r="C24" s="5">
        <v>0</v>
      </c>
      <c r="D24" s="5">
        <v>0</v>
      </c>
      <c r="E24" s="5">
        <v>0</v>
      </c>
      <c r="F24" s="5">
        <v>0</v>
      </c>
      <c r="G24" s="5">
        <v>0</v>
      </c>
      <c r="H24" s="5">
        <v>0</v>
      </c>
      <c r="I24" s="5">
        <v>0</v>
      </c>
      <c r="J24" s="5">
        <v>0</v>
      </c>
      <c r="K24" s="5">
        <v>1.021072E-2</v>
      </c>
      <c r="L24" s="5">
        <v>-0.16566400000000001</v>
      </c>
      <c r="M24" s="5">
        <v>-0.24479699999999999</v>
      </c>
      <c r="N24" s="5">
        <v>-0.33758300000000002</v>
      </c>
      <c r="O24" s="5">
        <v>-0.36937199999999998</v>
      </c>
      <c r="P24" s="5">
        <v>-0.36874099999999999</v>
      </c>
      <c r="Q24" s="5">
        <v>-0.36316399999999999</v>
      </c>
      <c r="R24" s="5">
        <v>-0.36321399999999998</v>
      </c>
      <c r="S24" s="5">
        <v>-0.36386499999999999</v>
      </c>
      <c r="T24" s="5">
        <v>-0.35588999999999998</v>
      </c>
      <c r="U24" s="5">
        <v>-0.35519000000000001</v>
      </c>
      <c r="V24" s="5">
        <v>-0.35335499999999997</v>
      </c>
      <c r="W24" s="5">
        <v>-0.351827</v>
      </c>
      <c r="X24" s="5">
        <v>-0.34836499999999998</v>
      </c>
      <c r="Y24" s="5">
        <v>-0.34429399999999999</v>
      </c>
      <c r="Z24" s="5">
        <v>-0.33945199999999998</v>
      </c>
      <c r="AA24" s="5">
        <v>-0.333818</v>
      </c>
      <c r="AB24" s="5">
        <v>-0.32772000000000001</v>
      </c>
      <c r="AC24" s="5">
        <v>-0.32060499999999997</v>
      </c>
      <c r="AD24" s="5">
        <v>-0.31238300000000002</v>
      </c>
      <c r="AF24" t="s">
        <v>77</v>
      </c>
      <c r="AG24" s="5">
        <v>-2.337972E-2</v>
      </c>
      <c r="AH24" s="5">
        <v>1.7883920000000001E-2</v>
      </c>
      <c r="AI24" s="5">
        <v>5.0763540000000003E-2</v>
      </c>
      <c r="AJ24" s="5">
        <v>6.2568260000000001E-2</v>
      </c>
      <c r="AK24" s="5">
        <v>0.19847600000000001</v>
      </c>
      <c r="AL24" s="5">
        <v>0.33254099999999998</v>
      </c>
      <c r="AM24" s="5">
        <v>0.35248800000000002</v>
      </c>
      <c r="AN24" s="5">
        <v>0.35921700000000001</v>
      </c>
      <c r="AO24" s="5">
        <v>0.34653600000000001</v>
      </c>
      <c r="AP24" s="5">
        <v>0.52953671999999996</v>
      </c>
      <c r="AQ24" s="5">
        <v>0.62968799999999991</v>
      </c>
      <c r="AR24" s="5">
        <v>0.63579399999999997</v>
      </c>
      <c r="AS24" s="5">
        <v>0.58642599999999989</v>
      </c>
      <c r="AT24" s="5">
        <v>0.52024099999999995</v>
      </c>
      <c r="AU24" s="5">
        <v>0.45569300000000001</v>
      </c>
      <c r="AV24" s="5">
        <v>0.27935700000000002</v>
      </c>
      <c r="AW24" s="5">
        <v>0.24653200000000003</v>
      </c>
      <c r="AX24" s="5">
        <v>0.19279900000000005</v>
      </c>
      <c r="AY24" s="5">
        <v>0.15930499999999997</v>
      </c>
      <c r="AZ24" s="5">
        <v>0.154443</v>
      </c>
      <c r="BA24" s="5">
        <v>0.18490800000000007</v>
      </c>
      <c r="BB24" s="5">
        <v>0.26270199999999999</v>
      </c>
      <c r="BC24" s="5">
        <v>0.35749300000000001</v>
      </c>
      <c r="BD24" s="5">
        <v>0.51543099999999997</v>
      </c>
      <c r="BE24" s="5">
        <v>0.66115800000000002</v>
      </c>
      <c r="BF24" s="5">
        <v>0.78071200000000007</v>
      </c>
      <c r="BG24" s="5">
        <v>0.76700999999999997</v>
      </c>
      <c r="BH24" s="5">
        <v>0.77092499999999986</v>
      </c>
      <c r="BI24" s="5">
        <v>0.78355699999999984</v>
      </c>
      <c r="BK24" t="s">
        <v>77</v>
      </c>
      <c r="BL24" s="5">
        <v>3335.696356837419</v>
      </c>
      <c r="BM24" s="5">
        <v>3388.5550973015766</v>
      </c>
      <c r="BN24" s="5">
        <v>3437.7406669548723</v>
      </c>
      <c r="BO24" s="5">
        <v>3485.1464170834361</v>
      </c>
      <c r="BP24" s="5">
        <v>3535.5396782036555</v>
      </c>
      <c r="BQ24" s="5">
        <v>3585.2622855412224</v>
      </c>
      <c r="BR24" s="5">
        <v>3632.7630988165106</v>
      </c>
      <c r="BS24" s="5">
        <v>3678.6391679289609</v>
      </c>
      <c r="BT24" s="5">
        <v>3726.0320130953078</v>
      </c>
      <c r="BU24" s="5">
        <v>3780.8883647178113</v>
      </c>
      <c r="BV24" s="5">
        <v>3833.5874299850516</v>
      </c>
      <c r="BW24" s="5">
        <v>3881.5949791036146</v>
      </c>
      <c r="BX24" s="5">
        <v>3926.65746701528</v>
      </c>
      <c r="BY24" s="5">
        <v>3970.0423646617369</v>
      </c>
      <c r="BZ24" s="5">
        <v>4012.6439665300845</v>
      </c>
      <c r="CA24" s="5">
        <v>4049.4058060925236</v>
      </c>
      <c r="CB24" s="5">
        <v>4092.0954244978047</v>
      </c>
      <c r="CC24" s="5">
        <v>4133.3012501304256</v>
      </c>
      <c r="CD24" s="5">
        <v>4174.7812140885799</v>
      </c>
      <c r="CE24" s="5">
        <v>4216.9280377664472</v>
      </c>
      <c r="CF24" s="5">
        <v>4260.0971210245798</v>
      </c>
      <c r="CG24" s="5">
        <v>4304.8528582944009</v>
      </c>
      <c r="CH24" s="5">
        <v>4349.9392266645518</v>
      </c>
      <c r="CI24" s="5">
        <v>4397.3844572554108</v>
      </c>
      <c r="CJ24" s="5">
        <v>4443.9359350009336</v>
      </c>
      <c r="CK24" s="5">
        <v>4488.9357423483279</v>
      </c>
      <c r="CL24" s="5">
        <v>4527.5255528889629</v>
      </c>
      <c r="CM24" s="5">
        <v>4566.353535112652</v>
      </c>
      <c r="CN24" s="5">
        <v>4605.022720086854</v>
      </c>
    </row>
    <row r="25" spans="1:92" x14ac:dyDescent="0.25">
      <c r="A25" t="s">
        <v>78</v>
      </c>
      <c r="B25" s="5">
        <v>0</v>
      </c>
      <c r="C25" s="5">
        <v>0</v>
      </c>
      <c r="D25" s="5">
        <v>0</v>
      </c>
      <c r="E25" s="5">
        <v>0</v>
      </c>
      <c r="F25" s="5">
        <v>0</v>
      </c>
      <c r="G25" s="5">
        <v>0</v>
      </c>
      <c r="H25" s="5">
        <v>0</v>
      </c>
      <c r="I25" s="5">
        <v>0</v>
      </c>
      <c r="J25" s="5">
        <v>0</v>
      </c>
      <c r="K25" s="5">
        <v>-1.706338E-3</v>
      </c>
      <c r="L25" s="5">
        <v>-6.9046979999999994E-2</v>
      </c>
      <c r="M25" s="5">
        <v>-0.126692</v>
      </c>
      <c r="N25" s="5">
        <v>-0.19164900000000001</v>
      </c>
      <c r="O25" s="5">
        <v>-0.24268899999999999</v>
      </c>
      <c r="P25" s="5">
        <v>-0.27978500000000001</v>
      </c>
      <c r="Q25" s="5">
        <v>-0.30610399999999999</v>
      </c>
      <c r="R25" s="5">
        <v>-0.33115099999999997</v>
      </c>
      <c r="S25" s="5">
        <v>-0.35292600000000002</v>
      </c>
      <c r="T25" s="5">
        <v>-0.37091499999999999</v>
      </c>
      <c r="U25" s="5">
        <v>-0.38824500000000001</v>
      </c>
      <c r="V25" s="5">
        <v>-0.40517900000000001</v>
      </c>
      <c r="W25" s="5">
        <v>-0.42277700000000001</v>
      </c>
      <c r="X25" s="5">
        <v>-0.44153799999999999</v>
      </c>
      <c r="Y25" s="5">
        <v>-0.46236899999999997</v>
      </c>
      <c r="Z25" s="5">
        <v>-0.48579499999999998</v>
      </c>
      <c r="AA25" s="5">
        <v>-0.51260499999999998</v>
      </c>
      <c r="AB25" s="5">
        <v>-0.54353600000000002</v>
      </c>
      <c r="AC25" s="5">
        <v>-0.57958399999999999</v>
      </c>
      <c r="AD25" s="5">
        <v>-0.621722</v>
      </c>
      <c r="AF25" t="s">
        <v>78</v>
      </c>
      <c r="AG25" s="5">
        <v>4.4287220000000004E-3</v>
      </c>
      <c r="AH25" s="5">
        <v>-8.4427730000000006E-3</v>
      </c>
      <c r="AI25" s="5">
        <v>-2.585877E-2</v>
      </c>
      <c r="AJ25" s="5">
        <v>-4.1676539999999998E-2</v>
      </c>
      <c r="AK25" s="5">
        <v>-0.10038900000000001</v>
      </c>
      <c r="AL25" s="5">
        <v>-0.13883300000000001</v>
      </c>
      <c r="AM25" s="5">
        <v>-0.157551</v>
      </c>
      <c r="AN25" s="5">
        <v>-0.16781199999999999</v>
      </c>
      <c r="AO25" s="5">
        <v>-0.16631299999999999</v>
      </c>
      <c r="AP25" s="5">
        <v>-0.186647338</v>
      </c>
      <c r="AQ25" s="5">
        <v>-0.25931198</v>
      </c>
      <c r="AR25" s="5">
        <v>-0.30250299999999997</v>
      </c>
      <c r="AS25" s="5">
        <v>-0.34052199999999999</v>
      </c>
      <c r="AT25" s="5">
        <v>-0.35095900000000002</v>
      </c>
      <c r="AU25" s="5">
        <v>-0.34505901999999999</v>
      </c>
      <c r="AV25" s="5">
        <v>-0.31435933499999996</v>
      </c>
      <c r="AW25" s="5">
        <v>-0.28779779999999999</v>
      </c>
      <c r="AX25" s="5">
        <v>-0.25508470999999999</v>
      </c>
      <c r="AY25" s="5">
        <v>-0.217669</v>
      </c>
      <c r="AZ25" s="5">
        <v>-0.18842300000000001</v>
      </c>
      <c r="BA25" s="5">
        <v>-0.16366800000000001</v>
      </c>
      <c r="BB25" s="5">
        <v>-0.14591500000000002</v>
      </c>
      <c r="BC25" s="5">
        <v>-0.13348599999999999</v>
      </c>
      <c r="BD25" s="5">
        <v>-0.13054399999999999</v>
      </c>
      <c r="BE25" s="5">
        <v>-0.13449099999999997</v>
      </c>
      <c r="BF25" s="5">
        <v>-0.14251999999999998</v>
      </c>
      <c r="BG25" s="5">
        <v>-0.14557100000000001</v>
      </c>
      <c r="BH25" s="5">
        <v>-0.15251300000000001</v>
      </c>
      <c r="BI25" s="5">
        <v>-0.164632</v>
      </c>
      <c r="BK25" t="s">
        <v>78</v>
      </c>
      <c r="BL25" s="5">
        <v>365.84527033588967</v>
      </c>
      <c r="BM25" s="5">
        <v>375.15197262277712</v>
      </c>
      <c r="BN25" s="5">
        <v>384.40494201815403</v>
      </c>
      <c r="BO25" s="5">
        <v>393.76923853362933</v>
      </c>
      <c r="BP25" s="5">
        <v>403.06968010067459</v>
      </c>
      <c r="BQ25" s="5">
        <v>412.94778476335506</v>
      </c>
      <c r="BR25" s="5">
        <v>423.34184465295647</v>
      </c>
      <c r="BS25" s="5">
        <v>434.13723308667818</v>
      </c>
      <c r="BT25" s="5">
        <v>445.36301980378056</v>
      </c>
      <c r="BU25" s="5">
        <v>456.74925285335496</v>
      </c>
      <c r="BV25" s="5">
        <v>468.08785450193142</v>
      </c>
      <c r="BW25" s="5">
        <v>479.77912896091698</v>
      </c>
      <c r="BX25" s="5">
        <v>491.41845840944359</v>
      </c>
      <c r="BY25" s="5">
        <v>503.28465457602198</v>
      </c>
      <c r="BZ25" s="5">
        <v>515.33113531456002</v>
      </c>
      <c r="CA25" s="5">
        <v>527.6326662507438</v>
      </c>
      <c r="CB25" s="5">
        <v>540.01496462097373</v>
      </c>
      <c r="CC25" s="5">
        <v>552.54638558877423</v>
      </c>
      <c r="CD25" s="5">
        <v>565.2274051107529</v>
      </c>
      <c r="CE25" s="5">
        <v>577.98140715357636</v>
      </c>
      <c r="CF25" s="5">
        <v>590.82598166735636</v>
      </c>
      <c r="CG25" s="5">
        <v>603.74401098850069</v>
      </c>
      <c r="CH25" s="5">
        <v>616.74117144993522</v>
      </c>
      <c r="CI25" s="5">
        <v>629.78613015370206</v>
      </c>
      <c r="CJ25" s="5">
        <v>642.88663193407399</v>
      </c>
      <c r="CK25" s="5">
        <v>656.05148593319848</v>
      </c>
      <c r="CL25" s="5">
        <v>669.33156723257514</v>
      </c>
      <c r="CM25" s="5">
        <v>682.6592591523704</v>
      </c>
      <c r="CN25" s="5">
        <v>696.01251779360166</v>
      </c>
    </row>
    <row r="26" spans="1:92" x14ac:dyDescent="0.25">
      <c r="A26" t="s">
        <v>79</v>
      </c>
      <c r="B26" s="5">
        <v>0</v>
      </c>
      <c r="C26" s="5">
        <v>0</v>
      </c>
      <c r="D26" s="5">
        <v>0</v>
      </c>
      <c r="E26" s="5">
        <v>0</v>
      </c>
      <c r="F26" s="5">
        <v>0</v>
      </c>
      <c r="G26" s="5">
        <v>0</v>
      </c>
      <c r="H26" s="5">
        <v>0</v>
      </c>
      <c r="I26" s="5">
        <v>0</v>
      </c>
      <c r="J26" s="5">
        <v>0</v>
      </c>
      <c r="K26" s="5">
        <v>-1.6032889999999999E-3</v>
      </c>
      <c r="L26" s="5">
        <v>5.9477749999999998E-3</v>
      </c>
      <c r="M26" s="5">
        <v>2.231899E-2</v>
      </c>
      <c r="N26" s="5">
        <v>3.5042829999999997E-2</v>
      </c>
      <c r="O26" s="5">
        <v>4.284723E-2</v>
      </c>
      <c r="P26" s="5">
        <v>4.3797629999999997E-2</v>
      </c>
      <c r="Q26" s="5">
        <v>4.1599869999999997E-2</v>
      </c>
      <c r="R26" s="5">
        <v>4.0660469999999997E-2</v>
      </c>
      <c r="S26" s="5">
        <v>4.137308E-2</v>
      </c>
      <c r="T26" s="5">
        <v>4.2837550000000002E-2</v>
      </c>
      <c r="U26" s="5">
        <v>4.4717890000000003E-2</v>
      </c>
      <c r="V26" s="5">
        <v>4.6822910000000002E-2</v>
      </c>
      <c r="W26" s="5">
        <v>4.8174160000000001E-2</v>
      </c>
      <c r="X26" s="5">
        <v>4.7631890000000003E-2</v>
      </c>
      <c r="Y26" s="5">
        <v>4.4848699999999998E-2</v>
      </c>
      <c r="Z26" s="5">
        <v>3.8812939999999997E-2</v>
      </c>
      <c r="AA26" s="5">
        <v>2.9052959999999999E-2</v>
      </c>
      <c r="AB26" s="5">
        <v>1.4196179999999999E-2</v>
      </c>
      <c r="AC26" s="5">
        <v>-5.3403269999999997E-3</v>
      </c>
      <c r="AD26" s="5">
        <v>-3.0239350000000002E-2</v>
      </c>
      <c r="AF26" t="s">
        <v>79</v>
      </c>
      <c r="AG26" s="5">
        <v>8.1086130000000006E-3</v>
      </c>
      <c r="AH26" s="5">
        <v>1.7347969999999999E-3</v>
      </c>
      <c r="AI26" s="5">
        <v>-1.8697459999999999E-2</v>
      </c>
      <c r="AJ26" s="5">
        <v>-3.8709889999999997E-2</v>
      </c>
      <c r="AK26" s="5">
        <v>0.77322199999999996</v>
      </c>
      <c r="AL26" s="5">
        <v>1.54647</v>
      </c>
      <c r="AM26" s="5">
        <v>1.9018999999999999</v>
      </c>
      <c r="AN26" s="5">
        <v>2.1239599999999998</v>
      </c>
      <c r="AO26" s="5">
        <v>2.35867</v>
      </c>
      <c r="AP26" s="5">
        <v>3.9533967109999999</v>
      </c>
      <c r="AQ26" s="5">
        <v>5.8911977750000002</v>
      </c>
      <c r="AR26" s="5">
        <v>6.8432489899999993</v>
      </c>
      <c r="AS26" s="5">
        <v>7.50222283</v>
      </c>
      <c r="AT26" s="5">
        <v>7.7663872299999994</v>
      </c>
      <c r="AU26" s="5">
        <v>7.7019676300000004</v>
      </c>
      <c r="AV26" s="5">
        <v>7.1312898699999998</v>
      </c>
      <c r="AW26" s="5">
        <v>7.2427104699999996</v>
      </c>
      <c r="AX26" s="5">
        <v>7.2748430799999992</v>
      </c>
      <c r="AY26" s="5">
        <v>7.3713375499999998</v>
      </c>
      <c r="AZ26" s="5">
        <v>7.4776378900000005</v>
      </c>
      <c r="BA26" s="5">
        <v>7.76558291</v>
      </c>
      <c r="BB26" s="5">
        <v>8.2884541600000006</v>
      </c>
      <c r="BC26" s="5">
        <v>8.8889318900000003</v>
      </c>
      <c r="BD26" s="5">
        <v>9.7849986999999992</v>
      </c>
      <c r="BE26" s="5">
        <v>10.576312939999999</v>
      </c>
      <c r="BF26" s="5">
        <v>11.246652959999999</v>
      </c>
      <c r="BG26" s="5">
        <v>11.292796180000002</v>
      </c>
      <c r="BH26" s="5">
        <v>11.411759672999999</v>
      </c>
      <c r="BI26" s="5">
        <v>11.562060649999999</v>
      </c>
      <c r="BK26" t="s">
        <v>79</v>
      </c>
      <c r="BL26" s="5">
        <v>1850.2524163625897</v>
      </c>
      <c r="BM26" s="5">
        <v>1884.0111965934695</v>
      </c>
      <c r="BN26" s="5">
        <v>1916.6396338156253</v>
      </c>
      <c r="BO26" s="5">
        <v>1948.227576540944</v>
      </c>
      <c r="BP26" s="5">
        <v>1995.2796241461367</v>
      </c>
      <c r="BQ26" s="5">
        <v>2041.8423101499122</v>
      </c>
      <c r="BR26" s="5">
        <v>2079.7708838009953</v>
      </c>
      <c r="BS26" s="5">
        <v>2114.3882619810283</v>
      </c>
      <c r="BT26" s="5">
        <v>2148.7855986353889</v>
      </c>
      <c r="BU26" s="5">
        <v>2211.4828508461592</v>
      </c>
      <c r="BV26" s="5">
        <v>2281.6128480374869</v>
      </c>
      <c r="BW26" s="5">
        <v>2330.692165372946</v>
      </c>
      <c r="BX26" s="5">
        <v>2372.9187731093944</v>
      </c>
      <c r="BY26" s="5">
        <v>2406.0418358410548</v>
      </c>
      <c r="BZ26" s="5">
        <v>2431.4107949588115</v>
      </c>
      <c r="CA26" s="5">
        <v>2444.8841715754402</v>
      </c>
      <c r="CB26" s="5">
        <v>2473.425727480836</v>
      </c>
      <c r="CC26" s="5">
        <v>2499.7897948459204</v>
      </c>
      <c r="CD26" s="5">
        <v>2527.3487432496349</v>
      </c>
      <c r="CE26" s="5">
        <v>2554.8508009748189</v>
      </c>
      <c r="CF26" s="5">
        <v>2586.4187168731419</v>
      </c>
      <c r="CG26" s="5">
        <v>2623.4600281776361</v>
      </c>
      <c r="CH26" s="5">
        <v>2662.2762183401469</v>
      </c>
      <c r="CI26" s="5">
        <v>2708.2832294470936</v>
      </c>
      <c r="CJ26" s="5">
        <v>2751.6883755570948</v>
      </c>
      <c r="CK26" s="5">
        <v>2791.9885474259495</v>
      </c>
      <c r="CL26" s="5">
        <v>2816.3421234344351</v>
      </c>
      <c r="CM26" s="5">
        <v>2842.1167572030577</v>
      </c>
      <c r="CN26" s="5">
        <v>2868.2616866632138</v>
      </c>
    </row>
    <row r="27" spans="1:92" x14ac:dyDescent="0.25">
      <c r="A27" t="s">
        <v>80</v>
      </c>
      <c r="B27" s="5">
        <v>0</v>
      </c>
      <c r="C27" s="5">
        <v>0</v>
      </c>
      <c r="D27" s="5">
        <v>0</v>
      </c>
      <c r="E27" s="5">
        <v>0</v>
      </c>
      <c r="F27" s="5">
        <v>0</v>
      </c>
      <c r="G27" s="5">
        <v>0</v>
      </c>
      <c r="H27" s="5">
        <v>0</v>
      </c>
      <c r="I27" s="5">
        <v>0</v>
      </c>
      <c r="J27" s="5">
        <v>0</v>
      </c>
      <c r="K27" s="5">
        <v>-0.11010499999999999</v>
      </c>
      <c r="L27" s="5">
        <v>-0.37765599999999999</v>
      </c>
      <c r="M27" s="5">
        <v>-0.59493799999999997</v>
      </c>
      <c r="N27" s="5">
        <v>-0.83212799999999998</v>
      </c>
      <c r="O27" s="5">
        <v>-1.0309600000000001</v>
      </c>
      <c r="P27" s="5">
        <v>-1.2015400000000001</v>
      </c>
      <c r="Q27" s="5">
        <v>-1.35399</v>
      </c>
      <c r="R27" s="5">
        <v>-1.5094799999999999</v>
      </c>
      <c r="S27" s="5">
        <v>-1.6554599999999999</v>
      </c>
      <c r="T27" s="5">
        <v>-1.78894</v>
      </c>
      <c r="U27" s="5">
        <v>-1.91438</v>
      </c>
      <c r="V27" s="5">
        <v>-2.03044</v>
      </c>
      <c r="W27" s="5">
        <v>-2.1377899999999999</v>
      </c>
      <c r="X27" s="5">
        <v>-2.2362600000000001</v>
      </c>
      <c r="Y27" s="5">
        <v>-2.3268399999999998</v>
      </c>
      <c r="Z27" s="5">
        <v>-2.4096899999999999</v>
      </c>
      <c r="AA27" s="5">
        <v>-2.48569</v>
      </c>
      <c r="AB27" s="5">
        <v>-2.5554700000000001</v>
      </c>
      <c r="AC27" s="5">
        <v>-2.6203799999999999</v>
      </c>
      <c r="AD27" s="5">
        <v>-2.6813899999999999</v>
      </c>
      <c r="AF27" t="s">
        <v>80</v>
      </c>
      <c r="AG27" s="5">
        <v>8.3945370000000005E-3</v>
      </c>
      <c r="AH27" s="5">
        <v>-3.2096590000000001E-3</v>
      </c>
      <c r="AI27" s="5">
        <v>-1.5767659999999999E-2</v>
      </c>
      <c r="AJ27" s="5">
        <v>-2.4293410000000001E-2</v>
      </c>
      <c r="AK27" s="5">
        <v>-0.65107499999999996</v>
      </c>
      <c r="AL27" s="5">
        <v>-0.73306300000000002</v>
      </c>
      <c r="AM27" s="5">
        <v>-0.73905600000000005</v>
      </c>
      <c r="AN27" s="5">
        <v>-0.74596700000000005</v>
      </c>
      <c r="AO27" s="5">
        <v>-0.75039100000000003</v>
      </c>
      <c r="AP27" s="5">
        <v>-1.546025</v>
      </c>
      <c r="AQ27" s="5">
        <v>-1.817226</v>
      </c>
      <c r="AR27" s="5">
        <v>-2.0306480000000002</v>
      </c>
      <c r="AS27" s="5">
        <v>-2.284548</v>
      </c>
      <c r="AT27" s="5">
        <v>-2.4897100000000001</v>
      </c>
      <c r="AU27" s="5">
        <v>-2.69259</v>
      </c>
      <c r="AV27" s="5">
        <v>-2.86477</v>
      </c>
      <c r="AW27" s="5">
        <v>-3.0463199999999997</v>
      </c>
      <c r="AX27" s="5">
        <v>-3.2123200000000001</v>
      </c>
      <c r="AY27" s="5">
        <v>-3.3769</v>
      </c>
      <c r="AZ27" s="5">
        <v>-3.5345500000000003</v>
      </c>
      <c r="BA27" s="5">
        <v>-3.6848099999999997</v>
      </c>
      <c r="BB27" s="5">
        <v>-3.8283999999999998</v>
      </c>
      <c r="BC27" s="5">
        <v>-3.9676100000000001</v>
      </c>
      <c r="BD27" s="5">
        <v>-4.1046899999999997</v>
      </c>
      <c r="BE27" s="5">
        <v>-4.2392399999999997</v>
      </c>
      <c r="BF27" s="5">
        <v>-4.3680399999999997</v>
      </c>
      <c r="BG27" s="5">
        <v>-4.4851799999999997</v>
      </c>
      <c r="BH27" s="5">
        <v>-4.6009500000000001</v>
      </c>
      <c r="BI27" s="5">
        <v>-4.7163500000000003</v>
      </c>
      <c r="BK27" t="s">
        <v>80</v>
      </c>
      <c r="BL27" s="5">
        <v>172.32662557826632</v>
      </c>
      <c r="BM27" s="5">
        <v>173.55035499519832</v>
      </c>
      <c r="BN27" s="5">
        <v>173.31454670111566</v>
      </c>
      <c r="BO27" s="5">
        <v>172.68720895813613</v>
      </c>
      <c r="BP27" s="5">
        <v>170.75927846732861</v>
      </c>
      <c r="BQ27" s="5">
        <v>170.7255196084916</v>
      </c>
      <c r="BR27" s="5">
        <v>171.92341315060074</v>
      </c>
      <c r="BS27" s="5">
        <v>173.19396443729633</v>
      </c>
      <c r="BT27" s="5">
        <v>175.61057542357344</v>
      </c>
      <c r="BU27" s="5">
        <v>176.71649403259306</v>
      </c>
      <c r="BV27" s="5">
        <v>178.83154014530101</v>
      </c>
      <c r="BW27" s="5">
        <v>181.15534764713169</v>
      </c>
      <c r="BX27" s="5">
        <v>182.36175493166621</v>
      </c>
      <c r="BY27" s="5">
        <v>183.64179985753938</v>
      </c>
      <c r="BZ27" s="5">
        <v>184.90965690852241</v>
      </c>
      <c r="CA27" s="5">
        <v>186.23004177607137</v>
      </c>
      <c r="CB27" s="5">
        <v>187.51474286732233</v>
      </c>
      <c r="CC27" s="5">
        <v>188.81954947262241</v>
      </c>
      <c r="CD27" s="5">
        <v>190.1201303822848</v>
      </c>
      <c r="CE27" s="5">
        <v>191.42374996330329</v>
      </c>
      <c r="CF27" s="5">
        <v>192.73248047196944</v>
      </c>
      <c r="CG27" s="5">
        <v>194.04478075455751</v>
      </c>
      <c r="CH27" s="5">
        <v>195.35651071576575</v>
      </c>
      <c r="CI27" s="5">
        <v>196.66134380321597</v>
      </c>
      <c r="CJ27" s="5">
        <v>197.95920952081173</v>
      </c>
      <c r="CK27" s="5">
        <v>199.2553390145452</v>
      </c>
      <c r="CL27" s="5">
        <v>200.55984664415686</v>
      </c>
      <c r="CM27" s="5">
        <v>201.84988950126058</v>
      </c>
      <c r="CN27" s="5">
        <v>203.12117146565609</v>
      </c>
    </row>
    <row r="28" spans="1:92" x14ac:dyDescent="0.25">
      <c r="A28" t="s">
        <v>81</v>
      </c>
      <c r="B28" s="5">
        <v>0</v>
      </c>
      <c r="C28" s="5">
        <v>0</v>
      </c>
      <c r="D28" s="5">
        <v>0</v>
      </c>
      <c r="E28" s="5">
        <v>0</v>
      </c>
      <c r="F28" s="5">
        <v>0</v>
      </c>
      <c r="G28" s="5">
        <v>0</v>
      </c>
      <c r="H28" s="5">
        <v>0</v>
      </c>
      <c r="I28" s="5">
        <v>0</v>
      </c>
      <c r="J28" s="5">
        <v>0</v>
      </c>
      <c r="K28" s="5">
        <v>-1.7111730000000001E-3</v>
      </c>
      <c r="L28" s="5">
        <v>2.1283690000000001E-2</v>
      </c>
      <c r="M28" s="5">
        <v>3.6098980000000003E-2</v>
      </c>
      <c r="N28" s="5">
        <v>5.4375E-2</v>
      </c>
      <c r="O28" s="5">
        <v>6.6681589999999999E-2</v>
      </c>
      <c r="P28" s="5">
        <v>7.4953839999999994E-2</v>
      </c>
      <c r="Q28" s="5">
        <v>8.1717280000000003E-2</v>
      </c>
      <c r="R28" s="5">
        <v>8.8246749999999999E-2</v>
      </c>
      <c r="S28" s="5">
        <v>9.4473329999999994E-2</v>
      </c>
      <c r="T28" s="5">
        <v>9.9323359999999999E-2</v>
      </c>
      <c r="U28" s="5">
        <v>0.10462299999999999</v>
      </c>
      <c r="V28" s="5">
        <v>0.109357</v>
      </c>
      <c r="W28" s="5">
        <v>0.113619</v>
      </c>
      <c r="X28" s="5">
        <v>0.11704000000000001</v>
      </c>
      <c r="Y28" s="5">
        <v>0.119687</v>
      </c>
      <c r="Z28" s="5">
        <v>0.121431</v>
      </c>
      <c r="AA28" s="5">
        <v>0.122103</v>
      </c>
      <c r="AB28" s="5">
        <v>0.121541</v>
      </c>
      <c r="AC28" s="5">
        <v>0.119625</v>
      </c>
      <c r="AD28" s="5">
        <v>0.116177</v>
      </c>
      <c r="AF28" t="s">
        <v>81</v>
      </c>
      <c r="AG28" s="5">
        <v>1.534685E-3</v>
      </c>
      <c r="AH28" s="5">
        <v>1.6724960000000001E-3</v>
      </c>
      <c r="AI28" s="5">
        <v>7.2472360000000002E-4</v>
      </c>
      <c r="AJ28" s="5">
        <v>-6.6950460000000001E-4</v>
      </c>
      <c r="AK28" s="5">
        <v>-0.25040499999999999</v>
      </c>
      <c r="AL28" s="5">
        <v>-0.28911999999999999</v>
      </c>
      <c r="AM28" s="5">
        <v>-0.29547000000000001</v>
      </c>
      <c r="AN28" s="5">
        <v>-0.30198000000000003</v>
      </c>
      <c r="AO28" s="5">
        <v>-0.30361199999999999</v>
      </c>
      <c r="AP28" s="5">
        <v>-0.59485617300000004</v>
      </c>
      <c r="AQ28" s="5">
        <v>-0.56358431000000009</v>
      </c>
      <c r="AR28" s="5">
        <v>-0.54071402000000002</v>
      </c>
      <c r="AS28" s="5">
        <v>-0.53780700000000004</v>
      </c>
      <c r="AT28" s="5">
        <v>-0.53919141000000004</v>
      </c>
      <c r="AU28" s="5">
        <v>-0.55416616000000007</v>
      </c>
      <c r="AV28" s="5">
        <v>-0.56911972</v>
      </c>
      <c r="AW28" s="5">
        <v>-0.58396925</v>
      </c>
      <c r="AX28" s="5">
        <v>-0.59761166999999993</v>
      </c>
      <c r="AY28" s="5">
        <v>-0.61748264000000008</v>
      </c>
      <c r="AZ28" s="5">
        <v>-0.634405</v>
      </c>
      <c r="BA28" s="5">
        <v>-0.652667</v>
      </c>
      <c r="BB28" s="5">
        <v>-0.67149199999999998</v>
      </c>
      <c r="BC28" s="5">
        <v>-0.69302799999999998</v>
      </c>
      <c r="BD28" s="5">
        <v>-0.71669800000000006</v>
      </c>
      <c r="BE28" s="5">
        <v>-0.743394</v>
      </c>
      <c r="BF28" s="5">
        <v>-0.77252900000000002</v>
      </c>
      <c r="BG28" s="5">
        <v>-0.80364400000000002</v>
      </c>
      <c r="BH28" s="5">
        <v>-0.83762100000000006</v>
      </c>
      <c r="BI28" s="5">
        <v>-0.87494400000000006</v>
      </c>
      <c r="BK28" t="s">
        <v>81</v>
      </c>
      <c r="BL28" s="5">
        <v>456.82050108264059</v>
      </c>
      <c r="BM28" s="5">
        <v>463.92616142134813</v>
      </c>
      <c r="BN28" s="5">
        <v>469.90974206071746</v>
      </c>
      <c r="BO28" s="5">
        <v>475.22328286622076</v>
      </c>
      <c r="BP28" s="5">
        <v>478.79257210115463</v>
      </c>
      <c r="BQ28" s="5">
        <v>483.88669575303828</v>
      </c>
      <c r="BR28" s="5">
        <v>490.02080511436458</v>
      </c>
      <c r="BS28" s="5">
        <v>496.06434835220472</v>
      </c>
      <c r="BT28" s="5">
        <v>503.12022981568811</v>
      </c>
      <c r="BU28" s="5">
        <v>508.63765288720919</v>
      </c>
      <c r="BV28" s="5">
        <v>515.7178501015519</v>
      </c>
      <c r="BW28" s="5">
        <v>522.68452495203519</v>
      </c>
      <c r="BX28" s="5">
        <v>528.51860500841963</v>
      </c>
      <c r="BY28" s="5">
        <v>534.17401791380405</v>
      </c>
      <c r="BZ28" s="5">
        <v>539.60028922977517</v>
      </c>
      <c r="CA28" s="5">
        <v>544.87396236094412</v>
      </c>
      <c r="CB28" s="5">
        <v>549.99405071782439</v>
      </c>
      <c r="CC28" s="5">
        <v>554.96913113283154</v>
      </c>
      <c r="CD28" s="5">
        <v>559.76026683743271</v>
      </c>
      <c r="CE28" s="5">
        <v>564.41938446612619</v>
      </c>
      <c r="CF28" s="5">
        <v>568.92366003250538</v>
      </c>
      <c r="CG28" s="5">
        <v>573.27904584516614</v>
      </c>
      <c r="CH28" s="5">
        <v>577.47400574211213</v>
      </c>
      <c r="CI28" s="5">
        <v>581.51322530499181</v>
      </c>
      <c r="CJ28" s="5">
        <v>585.3921964280778</v>
      </c>
      <c r="CK28" s="5">
        <v>589.11475758469192</v>
      </c>
      <c r="CL28" s="5">
        <v>592.68381126344536</v>
      </c>
      <c r="CM28" s="5">
        <v>596.09424560524985</v>
      </c>
      <c r="CN28" s="5">
        <v>599.34300653858463</v>
      </c>
    </row>
    <row r="29" spans="1:92" x14ac:dyDescent="0.25">
      <c r="A29" t="s">
        <v>82</v>
      </c>
      <c r="B29" s="5">
        <v>0</v>
      </c>
      <c r="C29" s="5">
        <v>0</v>
      </c>
      <c r="D29" s="5">
        <v>0</v>
      </c>
      <c r="E29" s="5">
        <v>0</v>
      </c>
      <c r="F29" s="5">
        <v>0</v>
      </c>
      <c r="G29" s="5">
        <v>0</v>
      </c>
      <c r="H29" s="5">
        <v>0</v>
      </c>
      <c r="I29" s="5">
        <v>0</v>
      </c>
      <c r="J29" s="5">
        <v>0</v>
      </c>
      <c r="K29" s="5">
        <v>-0.87695299999999998</v>
      </c>
      <c r="L29" s="5">
        <v>-1.9535</v>
      </c>
      <c r="M29" s="5">
        <v>-2.94598</v>
      </c>
      <c r="N29" s="5">
        <v>-3.93791</v>
      </c>
      <c r="O29" s="5">
        <v>-4.8769099999999996</v>
      </c>
      <c r="P29" s="5">
        <v>-5.7814800000000002</v>
      </c>
      <c r="Q29" s="5">
        <v>-6.6707599999999996</v>
      </c>
      <c r="R29" s="5">
        <v>-7.5621900000000002</v>
      </c>
      <c r="S29" s="5">
        <v>-8.4439399999999996</v>
      </c>
      <c r="T29" s="5">
        <v>-9.3105700000000002</v>
      </c>
      <c r="U29" s="5">
        <v>-10.1701</v>
      </c>
      <c r="V29" s="5">
        <v>-11.018599999999999</v>
      </c>
      <c r="W29" s="5">
        <v>-11.8565</v>
      </c>
      <c r="X29" s="5">
        <v>-12.6823</v>
      </c>
      <c r="Y29" s="5">
        <v>-13.4963</v>
      </c>
      <c r="Z29" s="5">
        <v>-14.2974</v>
      </c>
      <c r="AA29" s="5">
        <v>-15.0853</v>
      </c>
      <c r="AB29" s="5">
        <v>-15.8588</v>
      </c>
      <c r="AC29" s="5">
        <v>-16.6173</v>
      </c>
      <c r="AD29" s="5">
        <v>-17.359500000000001</v>
      </c>
      <c r="AF29" t="s">
        <v>82</v>
      </c>
      <c r="AG29" s="5">
        <v>-0.73193299999999994</v>
      </c>
      <c r="AH29" s="5">
        <v>-1.30989</v>
      </c>
      <c r="AI29" s="5">
        <v>-1.7336499999999999</v>
      </c>
      <c r="AJ29" s="5">
        <v>-2.07742</v>
      </c>
      <c r="AK29" s="5">
        <v>-2.48752</v>
      </c>
      <c r="AL29" s="5">
        <v>-2.7236699999999998</v>
      </c>
      <c r="AM29" s="5">
        <v>-2.88374</v>
      </c>
      <c r="AN29" s="5">
        <v>-2.98725</v>
      </c>
      <c r="AO29" s="5">
        <v>-2.9688500000000002</v>
      </c>
      <c r="AP29" s="5">
        <v>-3.9730029999999998</v>
      </c>
      <c r="AQ29" s="5">
        <v>-5.0346799999999998</v>
      </c>
      <c r="AR29" s="5">
        <v>-6.0056500000000002</v>
      </c>
      <c r="AS29" s="5">
        <v>-6.9738600000000002</v>
      </c>
      <c r="AT29" s="5">
        <v>-7.8856899999999994</v>
      </c>
      <c r="AU29" s="5">
        <v>-8.7604600000000001</v>
      </c>
      <c r="AV29" s="5">
        <v>-9.6209699999999998</v>
      </c>
      <c r="AW29" s="5">
        <v>-10.48438</v>
      </c>
      <c r="AX29" s="5">
        <v>-11.3386</v>
      </c>
      <c r="AY29" s="5">
        <v>-12.18139</v>
      </c>
      <c r="AZ29" s="5">
        <v>-13.011479999999999</v>
      </c>
      <c r="BA29" s="5">
        <v>-13.83278</v>
      </c>
      <c r="BB29" s="5">
        <v>-14.64475</v>
      </c>
      <c r="BC29" s="5">
        <v>-15.44631</v>
      </c>
      <c r="BD29" s="5">
        <v>-16.237200000000001</v>
      </c>
      <c r="BE29" s="5">
        <v>-17.014939999999999</v>
      </c>
      <c r="BF29" s="5">
        <v>-17.780639999999998</v>
      </c>
      <c r="BG29" s="5">
        <v>-18.53302</v>
      </c>
      <c r="BH29" s="5">
        <v>-19.272110000000001</v>
      </c>
      <c r="BI29" s="5">
        <v>-19.996780000000001</v>
      </c>
      <c r="BK29" t="s">
        <v>82</v>
      </c>
      <c r="BL29" s="5">
        <v>621.71683289542625</v>
      </c>
      <c r="BM29" s="5">
        <v>618.24982331113983</v>
      </c>
      <c r="BN29" s="5">
        <v>614.47505390712183</v>
      </c>
      <c r="BO29" s="5">
        <v>610.867449761275</v>
      </c>
      <c r="BP29" s="5">
        <v>606.64726127819358</v>
      </c>
      <c r="BQ29" s="5">
        <v>601.61643472184164</v>
      </c>
      <c r="BR29" s="5">
        <v>596.91877852436812</v>
      </c>
      <c r="BS29" s="5">
        <v>591.33837284550782</v>
      </c>
      <c r="BT29" s="5">
        <v>590.22524625502422</v>
      </c>
      <c r="BU29" s="5">
        <v>583.07639929396544</v>
      </c>
      <c r="BV29" s="5">
        <v>575.73899047510349</v>
      </c>
      <c r="BW29" s="5">
        <v>569.02341105160906</v>
      </c>
      <c r="BX29" s="5">
        <v>561.80222069621198</v>
      </c>
      <c r="BY29" s="5">
        <v>554.92538398889576</v>
      </c>
      <c r="BZ29" s="5">
        <v>548.27865596698439</v>
      </c>
      <c r="CA29" s="5">
        <v>541.70106383065593</v>
      </c>
      <c r="CB29" s="5">
        <v>535.10677124148924</v>
      </c>
      <c r="CC29" s="5">
        <v>528.55591996740918</v>
      </c>
      <c r="CD29" s="5">
        <v>522.04324285978214</v>
      </c>
      <c r="CE29" s="5">
        <v>515.60235629252168</v>
      </c>
      <c r="CF29" s="5">
        <v>509.19713195786977</v>
      </c>
      <c r="CG29" s="5">
        <v>502.83239883709876</v>
      </c>
      <c r="CH29" s="5">
        <v>496.51112571994179</v>
      </c>
      <c r="CI29" s="5">
        <v>490.236653953136</v>
      </c>
      <c r="CJ29" s="5">
        <v>484.02220704308172</v>
      </c>
      <c r="CK29" s="5">
        <v>477.86352646495459</v>
      </c>
      <c r="CL29" s="5">
        <v>471.76709152173407</v>
      </c>
      <c r="CM29" s="5">
        <v>465.73521396598767</v>
      </c>
      <c r="CN29" s="5">
        <v>459.77272232840176</v>
      </c>
    </row>
    <row r="30" spans="1:92" x14ac:dyDescent="0.25">
      <c r="A30" t="s">
        <v>83</v>
      </c>
      <c r="B30" s="5">
        <v>0</v>
      </c>
      <c r="C30" s="5">
        <v>0</v>
      </c>
      <c r="D30" s="5">
        <v>0</v>
      </c>
      <c r="E30" s="5">
        <v>0</v>
      </c>
      <c r="F30" s="5">
        <v>0</v>
      </c>
      <c r="G30" s="5">
        <v>0</v>
      </c>
      <c r="H30" s="5">
        <v>0</v>
      </c>
      <c r="I30" s="5">
        <v>0</v>
      </c>
      <c r="J30" s="5">
        <v>0</v>
      </c>
      <c r="K30" s="5">
        <v>-1.0886689999999999E-2</v>
      </c>
      <c r="L30" s="5">
        <v>-5.0791820000000001E-2</v>
      </c>
      <c r="M30" s="5">
        <v>-6.4758780000000002E-2</v>
      </c>
      <c r="N30" s="5">
        <v>-7.1071570000000001E-2</v>
      </c>
      <c r="O30" s="5">
        <v>-6.3337039999999997E-2</v>
      </c>
      <c r="P30" s="5">
        <v>-4.895687E-2</v>
      </c>
      <c r="Q30" s="5">
        <v>-3.3388639999999997E-2</v>
      </c>
      <c r="R30" s="5">
        <v>-2.3105509999999999E-2</v>
      </c>
      <c r="S30" s="5">
        <v>-1.446918E-2</v>
      </c>
      <c r="T30" s="5">
        <v>-6.8779510000000002E-3</v>
      </c>
      <c r="U30" s="5">
        <v>-1.9137239999999999E-3</v>
      </c>
      <c r="V30" s="5">
        <v>8.0661109999999997E-4</v>
      </c>
      <c r="W30" s="5">
        <v>1.0242439999999999E-3</v>
      </c>
      <c r="X30" s="5">
        <v>-1.27191E-3</v>
      </c>
      <c r="Y30" s="5">
        <v>-6.5189310000000004E-3</v>
      </c>
      <c r="Z30" s="5">
        <v>-1.4869240000000001E-2</v>
      </c>
      <c r="AA30" s="5">
        <v>-2.6821230000000001E-2</v>
      </c>
      <c r="AB30" s="5">
        <v>-4.2804130000000003E-2</v>
      </c>
      <c r="AC30" s="5">
        <v>-6.3449489999999997E-2</v>
      </c>
      <c r="AD30" s="5">
        <v>-8.9366879999999996E-2</v>
      </c>
      <c r="AF30" t="s">
        <v>83</v>
      </c>
      <c r="AG30" s="5">
        <v>1.561273E-2</v>
      </c>
      <c r="AH30" s="5">
        <v>-2.599035E-3</v>
      </c>
      <c r="AI30" s="5">
        <v>-2.2731169999999998E-2</v>
      </c>
      <c r="AJ30" s="5">
        <v>-3.8336189999999999E-2</v>
      </c>
      <c r="AK30" s="5">
        <v>-8.1264760000000005E-2</v>
      </c>
      <c r="AL30" s="5">
        <v>-0.100809</v>
      </c>
      <c r="AM30" s="5">
        <v>-9.8892839999999996E-2</v>
      </c>
      <c r="AN30" s="5">
        <v>-9.5885460000000006E-2</v>
      </c>
      <c r="AO30" s="5">
        <v>-8.4337469999999998E-2</v>
      </c>
      <c r="AP30" s="5">
        <v>-9.3235640000000009E-2</v>
      </c>
      <c r="AQ30" s="5">
        <v>-0.13166310000000001</v>
      </c>
      <c r="AR30" s="5">
        <v>-0.1241937</v>
      </c>
      <c r="AS30" s="5">
        <v>-0.10458628</v>
      </c>
      <c r="AT30" s="5">
        <v>-6.2228683E-2</v>
      </c>
      <c r="AU30" s="5">
        <v>-1.8409080000000001E-2</v>
      </c>
      <c r="AV30" s="5">
        <v>4.1311929999999997E-2</v>
      </c>
      <c r="AW30" s="5">
        <v>7.9043490000000008E-2</v>
      </c>
      <c r="AX30" s="5">
        <v>0.11665681999999999</v>
      </c>
      <c r="AY30" s="5">
        <v>0.151498049</v>
      </c>
      <c r="AZ30" s="5">
        <v>0.16998427599999999</v>
      </c>
      <c r="BA30" s="5">
        <v>0.1819306111</v>
      </c>
      <c r="BB30" s="5">
        <v>0.184329244</v>
      </c>
      <c r="BC30" s="5">
        <v>0.18098209000000001</v>
      </c>
      <c r="BD30" s="5">
        <v>0.16651206899999998</v>
      </c>
      <c r="BE30" s="5">
        <v>0.14691276</v>
      </c>
      <c r="BF30" s="5">
        <v>0.12591177000000001</v>
      </c>
      <c r="BG30" s="5">
        <v>0.11510387</v>
      </c>
      <c r="BH30" s="5">
        <v>9.9188510000000008E-2</v>
      </c>
      <c r="BI30" s="5">
        <v>7.8374120000000005E-2</v>
      </c>
      <c r="BK30" t="s">
        <v>83</v>
      </c>
      <c r="BL30" s="5">
        <v>163.62533766853747</v>
      </c>
      <c r="BM30" s="5">
        <v>166.39037678997977</v>
      </c>
      <c r="BN30" s="5">
        <v>169.06102561950294</v>
      </c>
      <c r="BO30" s="5">
        <v>171.75852920448003</v>
      </c>
      <c r="BP30" s="5">
        <v>174.4233112370693</v>
      </c>
      <c r="BQ30" s="5">
        <v>177.33119222353167</v>
      </c>
      <c r="BR30" s="5">
        <v>180.30026556044334</v>
      </c>
      <c r="BS30" s="5">
        <v>183.27844675586448</v>
      </c>
      <c r="BT30" s="5">
        <v>186.16812533731411</v>
      </c>
      <c r="BU30" s="5">
        <v>188.94009406615473</v>
      </c>
      <c r="BV30" s="5">
        <v>191.56473994242032</v>
      </c>
      <c r="BW30" s="5">
        <v>194.22462944361249</v>
      </c>
      <c r="BX30" s="5">
        <v>196.76756659868343</v>
      </c>
      <c r="BY30" s="5">
        <v>199.32559074050445</v>
      </c>
      <c r="BZ30" s="5">
        <v>201.85796983716631</v>
      </c>
      <c r="CA30" s="5">
        <v>204.40692282596237</v>
      </c>
      <c r="CB30" s="5">
        <v>206.8821834083667</v>
      </c>
      <c r="CC30" s="5">
        <v>209.33707453920215</v>
      </c>
      <c r="CD30" s="5">
        <v>211.76865856257555</v>
      </c>
      <c r="CE30" s="5">
        <v>214.14468413627739</v>
      </c>
      <c r="CF30" s="5">
        <v>216.48464657660537</v>
      </c>
      <c r="CG30" s="5">
        <v>218.78239474488473</v>
      </c>
      <c r="CH30" s="5">
        <v>221.04512110360929</v>
      </c>
      <c r="CI30" s="5">
        <v>223.25934004437548</v>
      </c>
      <c r="CJ30" s="5">
        <v>225.43618951699398</v>
      </c>
      <c r="CK30" s="5">
        <v>227.58197571743111</v>
      </c>
      <c r="CL30" s="5">
        <v>229.72121672707542</v>
      </c>
      <c r="CM30" s="5">
        <v>231.81734146008313</v>
      </c>
      <c r="CN30" s="5">
        <v>233.86782757174853</v>
      </c>
    </row>
    <row r="31" spans="1:92" x14ac:dyDescent="0.25">
      <c r="A31" t="s">
        <v>84</v>
      </c>
      <c r="B31" s="5">
        <v>0</v>
      </c>
      <c r="C31" s="5">
        <v>0</v>
      </c>
      <c r="D31" s="5">
        <v>0</v>
      </c>
      <c r="E31" s="5">
        <v>0</v>
      </c>
      <c r="F31" s="5">
        <v>0</v>
      </c>
      <c r="G31" s="5">
        <v>0</v>
      </c>
      <c r="H31" s="5">
        <v>0</v>
      </c>
      <c r="I31" s="5">
        <v>0</v>
      </c>
      <c r="J31" s="5">
        <v>0</v>
      </c>
      <c r="K31" s="5">
        <v>-3.8664539999999997E-2</v>
      </c>
      <c r="L31" s="5">
        <v>-0.28403299999999998</v>
      </c>
      <c r="M31" s="5">
        <v>-0.432315</v>
      </c>
      <c r="N31" s="5">
        <v>-0.58259000000000005</v>
      </c>
      <c r="O31" s="5">
        <v>-0.67323</v>
      </c>
      <c r="P31" s="5">
        <v>-0.72934500000000002</v>
      </c>
      <c r="Q31" s="5">
        <v>-0.77492399999999995</v>
      </c>
      <c r="R31" s="5">
        <v>-0.83646600000000004</v>
      </c>
      <c r="S31" s="5">
        <v>-0.89744400000000002</v>
      </c>
      <c r="T31" s="5">
        <v>-0.95188799999999996</v>
      </c>
      <c r="U31" s="5">
        <v>-1.0096799999999999</v>
      </c>
      <c r="V31" s="5">
        <v>-1.0663100000000001</v>
      </c>
      <c r="W31" s="5">
        <v>-1.12273</v>
      </c>
      <c r="X31" s="5">
        <v>-1.17753</v>
      </c>
      <c r="Y31" s="5">
        <v>-1.232</v>
      </c>
      <c r="Z31" s="5">
        <v>-1.2857000000000001</v>
      </c>
      <c r="AA31" s="5">
        <v>-1.33917</v>
      </c>
      <c r="AB31" s="5">
        <v>-1.3926099999999999</v>
      </c>
      <c r="AC31" s="5">
        <v>-1.44702</v>
      </c>
      <c r="AD31" s="5">
        <v>-1.50288</v>
      </c>
      <c r="AF31" t="s">
        <v>84</v>
      </c>
      <c r="AG31" s="5">
        <v>-1.7716510000000001E-2</v>
      </c>
      <c r="AH31" s="5">
        <v>-6.872789E-2</v>
      </c>
      <c r="AI31" s="5">
        <v>-0.111929</v>
      </c>
      <c r="AJ31" s="5">
        <v>-0.14551800000000001</v>
      </c>
      <c r="AK31" s="5">
        <v>-0.29314200000000001</v>
      </c>
      <c r="AL31" s="5">
        <v>-0.332513</v>
      </c>
      <c r="AM31" s="5">
        <v>-0.34314899999999998</v>
      </c>
      <c r="AN31" s="5">
        <v>-0.34974699999999997</v>
      </c>
      <c r="AO31" s="5">
        <v>-0.34536800000000001</v>
      </c>
      <c r="AP31" s="5">
        <v>-0.47963054000000005</v>
      </c>
      <c r="AQ31" s="5">
        <v>-0.72074799999999994</v>
      </c>
      <c r="AR31" s="5">
        <v>-0.85111300000000001</v>
      </c>
      <c r="AS31" s="5">
        <v>-0.98000700000000007</v>
      </c>
      <c r="AT31" s="5">
        <v>-1.0421579999999999</v>
      </c>
      <c r="AU31" s="5">
        <v>-1.075712</v>
      </c>
      <c r="AV31" s="5">
        <v>-1.0882559999999999</v>
      </c>
      <c r="AW31" s="5">
        <v>-1.1265160000000001</v>
      </c>
      <c r="AX31" s="5">
        <v>-1.161713</v>
      </c>
      <c r="AY31" s="5">
        <v>-1.19241</v>
      </c>
      <c r="AZ31" s="5">
        <v>-1.2322929999999999</v>
      </c>
      <c r="BA31" s="5">
        <v>-1.274416</v>
      </c>
      <c r="BB31" s="5">
        <v>-1.3197320000000001</v>
      </c>
      <c r="BC31" s="5">
        <v>-1.365178</v>
      </c>
      <c r="BD31" s="5">
        <v>-1.4149259999999999</v>
      </c>
      <c r="BE31" s="5">
        <v>-1.465273</v>
      </c>
      <c r="BF31" s="5">
        <v>-1.5138210000000001</v>
      </c>
      <c r="BG31" s="5">
        <v>-1.553566</v>
      </c>
      <c r="BH31" s="5">
        <v>-1.5950960000000001</v>
      </c>
      <c r="BI31" s="5">
        <v>-1.638209</v>
      </c>
      <c r="BK31" t="s">
        <v>84</v>
      </c>
      <c r="BL31" s="5">
        <v>1142.5237053257349</v>
      </c>
      <c r="BM31" s="5">
        <v>1160.7311881318637</v>
      </c>
      <c r="BN31" s="5">
        <v>1177.1139748384448</v>
      </c>
      <c r="BO31" s="5">
        <v>1193.6400623578097</v>
      </c>
      <c r="BP31" s="5">
        <v>1208.8875285994814</v>
      </c>
      <c r="BQ31" s="5">
        <v>1226.8894570424563</v>
      </c>
      <c r="BR31" s="5">
        <v>1247.2612469361304</v>
      </c>
      <c r="BS31" s="5">
        <v>1267.7431609813152</v>
      </c>
      <c r="BT31" s="5">
        <v>1289.5457763953646</v>
      </c>
      <c r="BU31" s="5">
        <v>1309.5662677912153</v>
      </c>
      <c r="BV31" s="5">
        <v>1328.031757623964</v>
      </c>
      <c r="BW31" s="5">
        <v>1347.9532048107785</v>
      </c>
      <c r="BX31" s="5">
        <v>1366.1798333328882</v>
      </c>
      <c r="BY31" s="5">
        <v>1385.2619084846724</v>
      </c>
      <c r="BZ31" s="5">
        <v>1404.6954162822722</v>
      </c>
      <c r="CA31" s="5">
        <v>1424.4230942022245</v>
      </c>
      <c r="CB31" s="5">
        <v>1443.6773214523855</v>
      </c>
      <c r="CC31" s="5">
        <v>1462.9237725835312</v>
      </c>
      <c r="CD31" s="5">
        <v>1482.1567363794941</v>
      </c>
      <c r="CE31" s="5">
        <v>1501.2017211897059</v>
      </c>
      <c r="CF31" s="5">
        <v>1520.1543064448815</v>
      </c>
      <c r="CG31" s="5">
        <v>1538.9765556627142</v>
      </c>
      <c r="CH31" s="5">
        <v>1557.6957954583002</v>
      </c>
      <c r="CI31" s="5">
        <v>1576.2395046296526</v>
      </c>
      <c r="CJ31" s="5">
        <v>1594.6478914102079</v>
      </c>
      <c r="CK31" s="5">
        <v>1612.9472804788688</v>
      </c>
      <c r="CL31" s="5">
        <v>1631.2376188814164</v>
      </c>
      <c r="CM31" s="5">
        <v>1649.3303129395622</v>
      </c>
      <c r="CN31" s="5">
        <v>1667.207307155433</v>
      </c>
    </row>
    <row r="32" spans="1:92" x14ac:dyDescent="0.25">
      <c r="A32" t="s">
        <v>85</v>
      </c>
      <c r="B32" s="5">
        <v>0</v>
      </c>
      <c r="C32" s="5">
        <v>0</v>
      </c>
      <c r="D32" s="5">
        <v>0</v>
      </c>
      <c r="E32" s="5">
        <v>0</v>
      </c>
      <c r="F32" s="5">
        <v>0</v>
      </c>
      <c r="G32" s="5">
        <v>0</v>
      </c>
      <c r="H32" s="5">
        <v>0</v>
      </c>
      <c r="I32" s="5">
        <v>0</v>
      </c>
      <c r="J32" s="5">
        <v>0</v>
      </c>
      <c r="K32" s="5">
        <v>8.9975119999999992E-3</v>
      </c>
      <c r="L32" s="5">
        <v>-0.28070000000000001</v>
      </c>
      <c r="M32" s="5">
        <v>-0.41032000000000002</v>
      </c>
      <c r="N32" s="5">
        <v>-0.56294599999999995</v>
      </c>
      <c r="O32" s="5">
        <v>-0.61041100000000004</v>
      </c>
      <c r="P32" s="5">
        <v>-0.60621999999999998</v>
      </c>
      <c r="Q32" s="5">
        <v>-0.59623000000000004</v>
      </c>
      <c r="R32" s="5">
        <v>-0.59737399999999996</v>
      </c>
      <c r="S32" s="5">
        <v>-0.60055800000000004</v>
      </c>
      <c r="T32" s="5">
        <v>-0.58925700000000003</v>
      </c>
      <c r="U32" s="5">
        <v>-0.59305099999999999</v>
      </c>
      <c r="V32" s="5">
        <v>-0.59488700000000005</v>
      </c>
      <c r="W32" s="5">
        <v>-0.59692800000000001</v>
      </c>
      <c r="X32" s="5">
        <v>-0.59437499999999999</v>
      </c>
      <c r="Y32" s="5">
        <v>-0.58972199999999997</v>
      </c>
      <c r="Z32" s="5">
        <v>-0.58211500000000005</v>
      </c>
      <c r="AA32" s="5">
        <v>-0.57072400000000001</v>
      </c>
      <c r="AB32" s="5">
        <v>-0.55482500000000001</v>
      </c>
      <c r="AC32" s="5">
        <v>-0.53453300000000004</v>
      </c>
      <c r="AD32" s="5">
        <v>-0.50931499999999996</v>
      </c>
      <c r="AF32" t="s">
        <v>85</v>
      </c>
      <c r="AG32" s="5">
        <v>-0.16143099999999999</v>
      </c>
      <c r="AH32" s="5">
        <v>8.3183890000000007E-3</v>
      </c>
      <c r="AI32" s="5">
        <v>0.21073900000000001</v>
      </c>
      <c r="AJ32" s="5">
        <v>0.34816799999999998</v>
      </c>
      <c r="AK32" s="5">
        <v>0.36877399999999999</v>
      </c>
      <c r="AL32" s="5">
        <v>0.35311100000000001</v>
      </c>
      <c r="AM32" s="5">
        <v>0.178976</v>
      </c>
      <c r="AN32" s="5">
        <v>5.3890159999999999E-2</v>
      </c>
      <c r="AO32" s="5">
        <v>-0.174293</v>
      </c>
      <c r="AP32" s="5">
        <v>-0.78123148799999997</v>
      </c>
      <c r="AQ32" s="5">
        <v>-1.6118999999999999</v>
      </c>
      <c r="AR32" s="5">
        <v>-2.2057500000000001</v>
      </c>
      <c r="AS32" s="5">
        <v>-2.7410259999999997</v>
      </c>
      <c r="AT32" s="5">
        <v>-3.1459410000000001</v>
      </c>
      <c r="AU32" s="5">
        <v>-3.3135300000000001</v>
      </c>
      <c r="AV32" s="5">
        <v>-3.5020699999999998</v>
      </c>
      <c r="AW32" s="5">
        <v>-3.6991839999999998</v>
      </c>
      <c r="AX32" s="5">
        <v>-3.9078580000000001</v>
      </c>
      <c r="AY32" s="5">
        <v>-4.1089970000000005</v>
      </c>
      <c r="AZ32" s="5">
        <v>-4.1665510000000001</v>
      </c>
      <c r="BA32" s="5">
        <v>-4.238677</v>
      </c>
      <c r="BB32" s="5">
        <v>-4.3239380000000001</v>
      </c>
      <c r="BC32" s="5">
        <v>-4.4142250000000001</v>
      </c>
      <c r="BD32" s="5">
        <v>-4.5109519999999996</v>
      </c>
      <c r="BE32" s="5">
        <v>-4.5646849999999999</v>
      </c>
      <c r="BF32" s="5">
        <v>-4.6238039999999998</v>
      </c>
      <c r="BG32" s="5">
        <v>-4.6838050000000004</v>
      </c>
      <c r="BH32" s="5">
        <v>-4.7427129999999993</v>
      </c>
      <c r="BI32" s="5">
        <v>-4.7992549999999996</v>
      </c>
      <c r="BK32" t="s">
        <v>85</v>
      </c>
      <c r="BL32" s="5">
        <v>3003.4188262340472</v>
      </c>
      <c r="BM32" s="5">
        <v>3041.5415206676362</v>
      </c>
      <c r="BN32" s="5">
        <v>3074.9423017525728</v>
      </c>
      <c r="BO32" s="5">
        <v>3105.3695711041401</v>
      </c>
      <c r="BP32" s="5">
        <v>3130.9516441912529</v>
      </c>
      <c r="BQ32" s="5">
        <v>3154.6530921843841</v>
      </c>
      <c r="BR32" s="5">
        <v>3179.1159168138283</v>
      </c>
      <c r="BS32" s="5">
        <v>3202.2404781352143</v>
      </c>
      <c r="BT32" s="5">
        <v>3226.3938797800683</v>
      </c>
      <c r="BU32" s="5">
        <v>3238.6865988651457</v>
      </c>
      <c r="BV32" s="5">
        <v>3247.4714230123991</v>
      </c>
      <c r="BW32" s="5">
        <v>3260.381116702682</v>
      </c>
      <c r="BX32" s="5">
        <v>3276.4568466152491</v>
      </c>
      <c r="BY32" s="5">
        <v>3295.534617572524</v>
      </c>
      <c r="BZ32" s="5">
        <v>3321.7456063288819</v>
      </c>
      <c r="CA32" s="5">
        <v>3344.3926956110145</v>
      </c>
      <c r="CB32" s="5">
        <v>3367.1547205107659</v>
      </c>
      <c r="CC32" s="5">
        <v>3388.3496786135538</v>
      </c>
      <c r="CD32" s="5">
        <v>3408.7408955599326</v>
      </c>
      <c r="CE32" s="5">
        <v>3433.2236426203935</v>
      </c>
      <c r="CF32" s="5">
        <v>3456.3220000139322</v>
      </c>
      <c r="CG32" s="5">
        <v>3478.0782938108382</v>
      </c>
      <c r="CH32" s="5">
        <v>3498.8214026406313</v>
      </c>
      <c r="CI32" s="5">
        <v>3518.4489437925295</v>
      </c>
      <c r="CJ32" s="5">
        <v>3538.8720458597504</v>
      </c>
      <c r="CK32" s="5">
        <v>3558.2963029618804</v>
      </c>
      <c r="CL32" s="5">
        <v>3576.9110468073445</v>
      </c>
      <c r="CM32" s="5">
        <v>3594.7238181520679</v>
      </c>
      <c r="CN32" s="5">
        <v>3611.8539356457436</v>
      </c>
    </row>
    <row r="33" spans="1:92" x14ac:dyDescent="0.25">
      <c r="A33" t="s">
        <v>86</v>
      </c>
      <c r="B33" s="5">
        <v>0</v>
      </c>
      <c r="C33" s="5">
        <v>0</v>
      </c>
      <c r="D33" s="5">
        <v>0</v>
      </c>
      <c r="E33" s="5">
        <v>0</v>
      </c>
      <c r="F33" s="5">
        <v>0</v>
      </c>
      <c r="G33" s="5">
        <v>0</v>
      </c>
      <c r="H33" s="5">
        <v>0</v>
      </c>
      <c r="I33" s="5">
        <v>0</v>
      </c>
      <c r="J33" s="5">
        <v>0</v>
      </c>
      <c r="K33" s="5">
        <v>-1.6245509999999999E-3</v>
      </c>
      <c r="L33" s="5">
        <v>-0.24492700000000001</v>
      </c>
      <c r="M33" s="5">
        <v>-0.37545299999999998</v>
      </c>
      <c r="N33" s="5">
        <v>-0.53059000000000001</v>
      </c>
      <c r="O33" s="5">
        <v>-0.59894999999999998</v>
      </c>
      <c r="P33" s="5">
        <v>-0.61771900000000002</v>
      </c>
      <c r="Q33" s="5">
        <v>-0.62524400000000002</v>
      </c>
      <c r="R33" s="5">
        <v>-0.63527699999999998</v>
      </c>
      <c r="S33" s="5">
        <v>-0.647007</v>
      </c>
      <c r="T33" s="5">
        <v>-0.64606300000000005</v>
      </c>
      <c r="U33" s="5">
        <v>-0.65657500000000002</v>
      </c>
      <c r="V33" s="5">
        <v>-0.66518100000000002</v>
      </c>
      <c r="W33" s="5">
        <v>-0.67409699999999995</v>
      </c>
      <c r="X33" s="5">
        <v>-0.679427</v>
      </c>
      <c r="Y33" s="5">
        <v>-0.68344400000000005</v>
      </c>
      <c r="Z33" s="5">
        <v>-0.68520599999999998</v>
      </c>
      <c r="AA33" s="5">
        <v>-0.68433200000000005</v>
      </c>
      <c r="AB33" s="5">
        <v>-0.680257</v>
      </c>
      <c r="AC33" s="5">
        <v>-0.67318699999999998</v>
      </c>
      <c r="AD33" s="5">
        <v>-0.66281900000000005</v>
      </c>
      <c r="AF33" t="s">
        <v>86</v>
      </c>
      <c r="AG33" s="5">
        <v>-7.8213749999999999E-2</v>
      </c>
      <c r="AH33" s="5">
        <v>2.072802E-2</v>
      </c>
      <c r="AI33" s="5">
        <v>9.8867739999999996E-2</v>
      </c>
      <c r="AJ33" s="5">
        <v>0.13056000000000001</v>
      </c>
      <c r="AK33" s="5">
        <v>9.6580170000000007E-2</v>
      </c>
      <c r="AL33" s="5">
        <v>3.5805720000000002E-3</v>
      </c>
      <c r="AM33" s="5">
        <v>-0.13344700000000001</v>
      </c>
      <c r="AN33" s="5">
        <v>-0.220914</v>
      </c>
      <c r="AO33" s="5">
        <v>-0.35275200000000001</v>
      </c>
      <c r="AP33" s="5">
        <v>-0.67692055100000004</v>
      </c>
      <c r="AQ33" s="5">
        <v>-1.2532969999999999</v>
      </c>
      <c r="AR33" s="5">
        <v>-1.6577230000000001</v>
      </c>
      <c r="AS33" s="5">
        <v>-2.0382699999999998</v>
      </c>
      <c r="AT33" s="5">
        <v>-2.32246</v>
      </c>
      <c r="AU33" s="5">
        <v>-2.4692189999999998</v>
      </c>
      <c r="AV33" s="5">
        <v>-2.6304539999999998</v>
      </c>
      <c r="AW33" s="5">
        <v>-2.7923969999999998</v>
      </c>
      <c r="AX33" s="5">
        <v>-2.9677569999999998</v>
      </c>
      <c r="AY33" s="5">
        <v>-3.1362030000000001</v>
      </c>
      <c r="AZ33" s="5">
        <v>-3.2386250000000003</v>
      </c>
      <c r="BA33" s="5">
        <v>-3.3558310000000002</v>
      </c>
      <c r="BB33" s="5">
        <v>-3.4824070000000003</v>
      </c>
      <c r="BC33" s="5">
        <v>-3.610627</v>
      </c>
      <c r="BD33" s="5">
        <v>-3.7416940000000003</v>
      </c>
      <c r="BE33" s="5">
        <v>-3.8491360000000001</v>
      </c>
      <c r="BF33" s="5">
        <v>-3.9576820000000001</v>
      </c>
      <c r="BG33" s="5">
        <v>-4.0602869999999998</v>
      </c>
      <c r="BH33" s="5">
        <v>-4.1554070000000003</v>
      </c>
      <c r="BI33" s="5">
        <v>-4.2456490000000002</v>
      </c>
      <c r="BK33" t="s">
        <v>86</v>
      </c>
      <c r="BL33" s="5">
        <v>3561.5488021427623</v>
      </c>
      <c r="BM33" s="5">
        <v>3603.9750529447369</v>
      </c>
      <c r="BN33" s="5">
        <v>3639.5873881168327</v>
      </c>
      <c r="BO33" s="5">
        <v>3669.4006909518976</v>
      </c>
      <c r="BP33" s="5">
        <v>3692.9859224978172</v>
      </c>
      <c r="BQ33" s="5">
        <v>3714.0588574051503</v>
      </c>
      <c r="BR33" s="5">
        <v>3737.4417616151541</v>
      </c>
      <c r="BS33" s="5">
        <v>3763.802888683826</v>
      </c>
      <c r="BT33" s="5">
        <v>3787.2459896026899</v>
      </c>
      <c r="BU33" s="5">
        <v>3804.5565967423618</v>
      </c>
      <c r="BV33" s="5">
        <v>3814.3500123424737</v>
      </c>
      <c r="BW33" s="5">
        <v>3827.9804386783717</v>
      </c>
      <c r="BX33" s="5">
        <v>3842.8065047651726</v>
      </c>
      <c r="BY33" s="5">
        <v>3858.2533541162138</v>
      </c>
      <c r="BZ33" s="5">
        <v>3877.1060473144803</v>
      </c>
      <c r="CA33" s="5">
        <v>3892.6191136825173</v>
      </c>
      <c r="CB33" s="5">
        <v>3908.2973648195143</v>
      </c>
      <c r="CC33" s="5">
        <v>3922.1184702893606</v>
      </c>
      <c r="CD33" s="5">
        <v>3935.1340753832214</v>
      </c>
      <c r="CE33" s="5">
        <v>3949.781383909869</v>
      </c>
      <c r="CF33" s="5">
        <v>3962.9374900233151</v>
      </c>
      <c r="CG33" s="5">
        <v>3974.8337635250296</v>
      </c>
      <c r="CH33" s="5">
        <v>3985.8261227898365</v>
      </c>
      <c r="CI33" s="5">
        <v>3995.8446536438842</v>
      </c>
      <c r="CJ33" s="5">
        <v>4006.0358705163976</v>
      </c>
      <c r="CK33" s="5">
        <v>4015.3642870897725</v>
      </c>
      <c r="CL33" s="5">
        <v>4024.1366754764999</v>
      </c>
      <c r="CM33" s="5">
        <v>4032.3863513766314</v>
      </c>
      <c r="CN33" s="5">
        <v>4040.0385240128353</v>
      </c>
    </row>
    <row r="34" spans="1:92" x14ac:dyDescent="0.25">
      <c r="A34" t="s">
        <v>87</v>
      </c>
      <c r="B34" s="5">
        <v>0</v>
      </c>
      <c r="C34" s="5">
        <v>0</v>
      </c>
      <c r="D34" s="5">
        <v>0</v>
      </c>
      <c r="E34" s="5">
        <v>0</v>
      </c>
      <c r="F34" s="5">
        <v>0</v>
      </c>
      <c r="G34" s="5">
        <v>0</v>
      </c>
      <c r="H34" s="5">
        <v>0</v>
      </c>
      <c r="I34" s="5">
        <v>0</v>
      </c>
      <c r="J34" s="5">
        <v>0</v>
      </c>
      <c r="K34" s="5">
        <v>-1.1784970000000001E-2</v>
      </c>
      <c r="L34" s="5">
        <v>-0.15418799999999999</v>
      </c>
      <c r="M34" s="5">
        <v>-0.22165599999999999</v>
      </c>
      <c r="N34" s="5">
        <v>-0.28366000000000002</v>
      </c>
      <c r="O34" s="5">
        <v>-0.30369099999999999</v>
      </c>
      <c r="P34" s="5">
        <v>-0.29954900000000001</v>
      </c>
      <c r="Q34" s="5">
        <v>-0.288443</v>
      </c>
      <c r="R34" s="5">
        <v>-0.28830600000000001</v>
      </c>
      <c r="S34" s="5">
        <v>-0.28814899999999999</v>
      </c>
      <c r="T34" s="5">
        <v>-0.28598200000000001</v>
      </c>
      <c r="U34" s="5">
        <v>-0.28645300000000001</v>
      </c>
      <c r="V34" s="5">
        <v>-0.287885</v>
      </c>
      <c r="W34" s="5">
        <v>-0.29105500000000001</v>
      </c>
      <c r="X34" s="5">
        <v>-0.29559000000000002</v>
      </c>
      <c r="Y34" s="5">
        <v>-0.30229499999999998</v>
      </c>
      <c r="Z34" s="5">
        <v>-0.31110399999999999</v>
      </c>
      <c r="AA34" s="5">
        <v>-0.32241799999999998</v>
      </c>
      <c r="AB34" s="5">
        <v>-0.33659899999999998</v>
      </c>
      <c r="AC34" s="5">
        <v>-0.35435699999999998</v>
      </c>
      <c r="AD34" s="5">
        <v>-0.37614199999999998</v>
      </c>
      <c r="AF34" t="s">
        <v>87</v>
      </c>
      <c r="AG34" s="5">
        <v>5.2086500000000004E-3</v>
      </c>
      <c r="AH34" s="5">
        <v>-1.135009E-2</v>
      </c>
      <c r="AI34" s="5">
        <v>-3.018755E-2</v>
      </c>
      <c r="AJ34" s="5">
        <v>-4.5763600000000001E-2</v>
      </c>
      <c r="AK34" s="5">
        <v>-0.13381799999999999</v>
      </c>
      <c r="AL34" s="5">
        <v>-0.16539300000000001</v>
      </c>
      <c r="AM34" s="5">
        <v>-0.169265</v>
      </c>
      <c r="AN34" s="5">
        <v>-0.16877600000000001</v>
      </c>
      <c r="AO34" s="5">
        <v>-0.160776</v>
      </c>
      <c r="AP34" s="5">
        <v>-0.21735297000000001</v>
      </c>
      <c r="AQ34" s="5">
        <v>-0.36478500000000003</v>
      </c>
      <c r="AR34" s="5">
        <v>-0.41969499999999998</v>
      </c>
      <c r="AS34" s="5">
        <v>-0.45982000000000001</v>
      </c>
      <c r="AT34" s="5">
        <v>-0.447243</v>
      </c>
      <c r="AU34" s="5">
        <v>-0.41159899999999999</v>
      </c>
      <c r="AV34" s="5">
        <v>-0.35443445000000001</v>
      </c>
      <c r="AW34" s="5">
        <v>-0.32145597000000004</v>
      </c>
      <c r="AX34" s="5">
        <v>-0.28778973939999997</v>
      </c>
      <c r="AY34" s="5">
        <v>-0.25594852000000001</v>
      </c>
      <c r="AZ34" s="5">
        <v>-0.23737822000000003</v>
      </c>
      <c r="BA34" s="5">
        <v>-0.22611075999999999</v>
      </c>
      <c r="BB34" s="5">
        <v>-0.22500685000000001</v>
      </c>
      <c r="BC34" s="5">
        <v>-0.23081253000000002</v>
      </c>
      <c r="BD34" s="5">
        <v>-0.24839471999999999</v>
      </c>
      <c r="BE34" s="5">
        <v>-0.27189534999999998</v>
      </c>
      <c r="BF34" s="5">
        <v>-0.29732064999999996</v>
      </c>
      <c r="BG34" s="5">
        <v>-0.31241823999999996</v>
      </c>
      <c r="BH34" s="5">
        <v>-0.33013675999999997</v>
      </c>
      <c r="BI34" s="5">
        <v>-0.35110347999999997</v>
      </c>
      <c r="BK34" t="s">
        <v>87</v>
      </c>
      <c r="BL34" s="5">
        <v>3782.2574532574613</v>
      </c>
      <c r="BM34" s="5">
        <v>3862.0691351385972</v>
      </c>
      <c r="BN34" s="5">
        <v>3939.3047365150733</v>
      </c>
      <c r="BO34" s="5">
        <v>4016.8546631035579</v>
      </c>
      <c r="BP34" s="5">
        <v>4091.9160108503452</v>
      </c>
      <c r="BQ34" s="5">
        <v>4169.8154757912598</v>
      </c>
      <c r="BR34" s="5">
        <v>4257.7314051983349</v>
      </c>
      <c r="BS34" s="5">
        <v>4347.715603948307</v>
      </c>
      <c r="BT34" s="5">
        <v>4438.4376824233987</v>
      </c>
      <c r="BU34" s="5">
        <v>4526.4671849553961</v>
      </c>
      <c r="BV34" s="5">
        <v>4609.8276708612248</v>
      </c>
      <c r="BW34" s="5">
        <v>4697.2568779704434</v>
      </c>
      <c r="BX34" s="5">
        <v>4782.6021595509465</v>
      </c>
      <c r="BY34" s="5">
        <v>4870.1632041254834</v>
      </c>
      <c r="BZ34" s="5">
        <v>4958.8471034218446</v>
      </c>
      <c r="CA34" s="5">
        <v>5048.8426632988649</v>
      </c>
      <c r="CB34" s="5">
        <v>5137.6236363997978</v>
      </c>
      <c r="CC34" s="5">
        <v>5226.7059512127453</v>
      </c>
      <c r="CD34" s="5">
        <v>5315.7397962682726</v>
      </c>
      <c r="CE34" s="5">
        <v>5404.5622627253642</v>
      </c>
      <c r="CF34" s="5">
        <v>5493.2186908503245</v>
      </c>
      <c r="CG34" s="5">
        <v>5581.5869004642409</v>
      </c>
      <c r="CH34" s="5">
        <v>5669.7188640958902</v>
      </c>
      <c r="CI34" s="5">
        <v>5757.3400873308537</v>
      </c>
      <c r="CJ34" s="5">
        <v>5844.6843916586649</v>
      </c>
      <c r="CK34" s="5">
        <v>5931.9414803805912</v>
      </c>
      <c r="CL34" s="5">
        <v>6019.7714129696978</v>
      </c>
      <c r="CM34" s="5">
        <v>6107.3382738970295</v>
      </c>
      <c r="CN34" s="5">
        <v>6194.5052773896277</v>
      </c>
    </row>
    <row r="35" spans="1:92" x14ac:dyDescent="0.25">
      <c r="A35" t="s">
        <v>88</v>
      </c>
      <c r="B35" s="5">
        <v>0</v>
      </c>
      <c r="C35" s="5">
        <v>0</v>
      </c>
      <c r="D35" s="5">
        <v>0</v>
      </c>
      <c r="E35" s="5">
        <v>0</v>
      </c>
      <c r="F35" s="5">
        <v>0</v>
      </c>
      <c r="G35" s="5">
        <v>0</v>
      </c>
      <c r="H35" s="5">
        <v>0</v>
      </c>
      <c r="I35" s="5">
        <v>0</v>
      </c>
      <c r="J35" s="5">
        <v>0</v>
      </c>
      <c r="K35" s="5">
        <v>-7.4509980000000003E-3</v>
      </c>
      <c r="L35" s="5">
        <v>-0.10959199999999999</v>
      </c>
      <c r="M35" s="5">
        <v>-0.155393</v>
      </c>
      <c r="N35" s="5">
        <v>-0.19755300000000001</v>
      </c>
      <c r="O35" s="5">
        <v>-0.21046500000000001</v>
      </c>
      <c r="P35" s="5">
        <v>-0.206424</v>
      </c>
      <c r="Q35" s="5">
        <v>-0.19739200000000001</v>
      </c>
      <c r="R35" s="5">
        <v>-0.196941</v>
      </c>
      <c r="S35" s="5">
        <v>-0.19561899999999999</v>
      </c>
      <c r="T35" s="5">
        <v>-0.19250400000000001</v>
      </c>
      <c r="U35" s="5">
        <v>-0.18995600000000001</v>
      </c>
      <c r="V35" s="5">
        <v>-0.187221</v>
      </c>
      <c r="W35" s="5">
        <v>-0.184887</v>
      </c>
      <c r="X35" s="5">
        <v>-0.18293499999999999</v>
      </c>
      <c r="Y35" s="5">
        <v>-0.18198300000000001</v>
      </c>
      <c r="Z35" s="5">
        <v>-0.18205199999999999</v>
      </c>
      <c r="AA35" s="5">
        <v>-0.18351400000000001</v>
      </c>
      <c r="AB35" s="5">
        <v>-0.18671499999999999</v>
      </c>
      <c r="AC35" s="5">
        <v>-0.19225300000000001</v>
      </c>
      <c r="AD35" s="5">
        <v>-0.20055200000000001</v>
      </c>
      <c r="AF35" t="s">
        <v>88</v>
      </c>
      <c r="AG35" s="5">
        <v>7.1727379999999997E-3</v>
      </c>
      <c r="AH35" s="5">
        <v>-9.9872910000000006E-3</v>
      </c>
      <c r="AI35" s="5">
        <v>-3.0206739999999999E-2</v>
      </c>
      <c r="AJ35" s="5">
        <v>-4.6762959999999999E-2</v>
      </c>
      <c r="AK35" s="5">
        <v>-0.124737</v>
      </c>
      <c r="AL35" s="5">
        <v>-0.15524099999999999</v>
      </c>
      <c r="AM35" s="5">
        <v>-0.15559200000000001</v>
      </c>
      <c r="AN35" s="5">
        <v>-0.152448</v>
      </c>
      <c r="AO35" s="5">
        <v>-0.139572</v>
      </c>
      <c r="AP35" s="5">
        <v>-0.175505998</v>
      </c>
      <c r="AQ35" s="5">
        <v>-0.26908299999999996</v>
      </c>
      <c r="AR35" s="5">
        <v>-0.28717700000000002</v>
      </c>
      <c r="AS35" s="5">
        <v>-0.29465172000000001</v>
      </c>
      <c r="AT35" s="5">
        <v>-0.26296105000000003</v>
      </c>
      <c r="AU35" s="5">
        <v>-0.21956866999999999</v>
      </c>
      <c r="AV35" s="5">
        <v>-0.15788728000000002</v>
      </c>
      <c r="AW35" s="5">
        <v>-0.11908694</v>
      </c>
      <c r="AX35" s="5">
        <v>-7.8192999999999985E-2</v>
      </c>
      <c r="AY35" s="5">
        <v>-3.8890000000000008E-2</v>
      </c>
      <c r="AZ35" s="5">
        <v>-1.3315000000000021E-2</v>
      </c>
      <c r="BA35" s="5">
        <v>6.5830000000000055E-3</v>
      </c>
      <c r="BB35" s="5">
        <v>1.8761E-2</v>
      </c>
      <c r="BC35" s="5">
        <v>2.6287000000000005E-2</v>
      </c>
      <c r="BD35" s="5">
        <v>2.4540000000000006E-2</v>
      </c>
      <c r="BE35" s="5">
        <v>1.8294000000000005E-2</v>
      </c>
      <c r="BF35" s="5">
        <v>1.1894999999999989E-2</v>
      </c>
      <c r="BG35" s="5">
        <v>1.6687000000000007E-2</v>
      </c>
      <c r="BH35" s="5">
        <v>1.8711000000000005E-2</v>
      </c>
      <c r="BI35" s="5">
        <v>1.7718999999999985E-2</v>
      </c>
      <c r="BK35" t="s">
        <v>88</v>
      </c>
      <c r="BL35" s="5">
        <v>1901.5645069822679</v>
      </c>
      <c r="BM35" s="5">
        <v>1945.6918333371218</v>
      </c>
      <c r="BN35" s="5">
        <v>1989.3907103021772</v>
      </c>
      <c r="BO35" s="5">
        <v>2033.3578364946159</v>
      </c>
      <c r="BP35" s="5">
        <v>2076.2791812963001</v>
      </c>
      <c r="BQ35" s="5">
        <v>2119.720319661807</v>
      </c>
      <c r="BR35" s="5">
        <v>2167.6951256528564</v>
      </c>
      <c r="BS35" s="5">
        <v>2216.7578500752766</v>
      </c>
      <c r="BT35" s="5">
        <v>2265.8621357980683</v>
      </c>
      <c r="BU35" s="5">
        <v>2314.0698785417972</v>
      </c>
      <c r="BV35" s="5">
        <v>2360.8444886276839</v>
      </c>
      <c r="BW35" s="5">
        <v>2409.6136217231551</v>
      </c>
      <c r="BX35" s="5">
        <v>2457.9442779126443</v>
      </c>
      <c r="BY35" s="5">
        <v>2507.4069250505349</v>
      </c>
      <c r="BZ35" s="5">
        <v>2557.4206821512644</v>
      </c>
      <c r="CA35" s="5">
        <v>2608.2676508180716</v>
      </c>
      <c r="CB35" s="5">
        <v>2658.6847622823689</v>
      </c>
      <c r="CC35" s="5">
        <v>2709.4644288228751</v>
      </c>
      <c r="CD35" s="5">
        <v>2760.373875006871</v>
      </c>
      <c r="CE35" s="5">
        <v>2811.3132252205742</v>
      </c>
      <c r="CF35" s="5">
        <v>2862.3667906675664</v>
      </c>
      <c r="CG35" s="5">
        <v>2913.4946375119248</v>
      </c>
      <c r="CH35" s="5">
        <v>2964.7217172881101</v>
      </c>
      <c r="CI35" s="5">
        <v>3015.9189155795821</v>
      </c>
      <c r="CJ35" s="5">
        <v>3067.1807015543777</v>
      </c>
      <c r="CK35" s="5">
        <v>3118.6251003418874</v>
      </c>
      <c r="CL35" s="5">
        <v>3170.5768331913587</v>
      </c>
      <c r="CM35" s="5">
        <v>3222.5740515205234</v>
      </c>
      <c r="CN35" s="5">
        <v>3274.5590446025417</v>
      </c>
    </row>
    <row r="36" spans="1:92" x14ac:dyDescent="0.25">
      <c r="A36" t="s">
        <v>89</v>
      </c>
      <c r="B36" s="5">
        <v>0</v>
      </c>
      <c r="C36" s="5">
        <v>0</v>
      </c>
      <c r="D36" s="5">
        <v>0</v>
      </c>
      <c r="E36" s="5">
        <v>0</v>
      </c>
      <c r="F36" s="5">
        <v>0</v>
      </c>
      <c r="G36" s="5">
        <v>0</v>
      </c>
      <c r="H36" s="5">
        <v>0</v>
      </c>
      <c r="I36" s="5">
        <v>0</v>
      </c>
      <c r="J36" s="5">
        <v>0</v>
      </c>
      <c r="K36" s="5">
        <v>-9.6751760000000006E-3</v>
      </c>
      <c r="L36" s="5">
        <v>-2.5777580000000001E-2</v>
      </c>
      <c r="M36" s="5">
        <v>-1.9554100000000001E-2</v>
      </c>
      <c r="N36" s="5">
        <v>-7.4288599999999998E-3</v>
      </c>
      <c r="O36" s="5">
        <v>1.666538E-2</v>
      </c>
      <c r="P36" s="5">
        <v>4.3825410000000002E-2</v>
      </c>
      <c r="Q36" s="5">
        <v>7.0127819999999993E-2</v>
      </c>
      <c r="R36" s="5">
        <v>9.4034660000000006E-2</v>
      </c>
      <c r="S36" s="5">
        <v>0.11616799999999999</v>
      </c>
      <c r="T36" s="5">
        <v>0.13727400000000001</v>
      </c>
      <c r="U36" s="5">
        <v>0.153751</v>
      </c>
      <c r="V36" s="5">
        <v>0.16680700000000001</v>
      </c>
      <c r="W36" s="5">
        <v>0.17593300000000001</v>
      </c>
      <c r="X36" s="5">
        <v>0.18079999999999999</v>
      </c>
      <c r="Y36" s="5">
        <v>0.18076</v>
      </c>
      <c r="Z36" s="5">
        <v>0.17535700000000001</v>
      </c>
      <c r="AA36" s="5">
        <v>0.16398399999999999</v>
      </c>
      <c r="AB36" s="5">
        <v>0.14610600000000001</v>
      </c>
      <c r="AC36" s="5">
        <v>0.120911</v>
      </c>
      <c r="AD36" s="5">
        <v>8.7559739999999997E-2</v>
      </c>
      <c r="AF36" t="s">
        <v>89</v>
      </c>
      <c r="AG36" s="5">
        <v>-3.1069039999999999E-2</v>
      </c>
      <c r="AH36" s="5">
        <v>-1.882856E-3</v>
      </c>
      <c r="AI36" s="5">
        <v>1.6666170000000001E-2</v>
      </c>
      <c r="AJ36" s="5">
        <v>3.1804869999999999E-2</v>
      </c>
      <c r="AK36" s="5">
        <v>3.3848860000000001E-2</v>
      </c>
      <c r="AL36" s="5">
        <v>3.1354189999999997E-2</v>
      </c>
      <c r="AM36" s="5">
        <v>3.0466260000000002E-3</v>
      </c>
      <c r="AN36" s="5">
        <v>-7.6524119999999999E-3</v>
      </c>
      <c r="AO36" s="5">
        <v>-4.1147669999999997E-2</v>
      </c>
      <c r="AP36" s="5">
        <v>-0.14888317600000001</v>
      </c>
      <c r="AQ36" s="5">
        <v>-0.24950058</v>
      </c>
      <c r="AR36" s="5">
        <v>-0.31997310000000001</v>
      </c>
      <c r="AS36" s="5">
        <v>-0.36781585999999999</v>
      </c>
      <c r="AT36" s="5">
        <v>-0.40050562000000001</v>
      </c>
      <c r="AU36" s="5">
        <v>-0.38548158999999999</v>
      </c>
      <c r="AV36" s="5">
        <v>-0.38116117999999999</v>
      </c>
      <c r="AW36" s="5">
        <v>-0.37868634000000001</v>
      </c>
      <c r="AX36" s="5">
        <v>-0.38189099999999998</v>
      </c>
      <c r="AY36" s="5">
        <v>-0.38764500000000002</v>
      </c>
      <c r="AZ36" s="5">
        <v>-0.36513300000000004</v>
      </c>
      <c r="BA36" s="5">
        <v>-0.36547499999999999</v>
      </c>
      <c r="BB36" s="5">
        <v>-0.37230200000000002</v>
      </c>
      <c r="BC36" s="5">
        <v>-0.38893500000000003</v>
      </c>
      <c r="BD36" s="5">
        <v>-0.41801599999999994</v>
      </c>
      <c r="BE36" s="5">
        <v>-0.44410400000000005</v>
      </c>
      <c r="BF36" s="5">
        <v>-0.48235600000000001</v>
      </c>
      <c r="BG36" s="5">
        <v>-0.52024099999999995</v>
      </c>
      <c r="BH36" s="5">
        <v>-0.56517899999999999</v>
      </c>
      <c r="BI36" s="5">
        <v>-0.61838225999999996</v>
      </c>
      <c r="BK36" t="s">
        <v>89</v>
      </c>
      <c r="BL36" s="5">
        <v>1177.439887238731</v>
      </c>
      <c r="BM36" s="5">
        <v>1200.1620045609127</v>
      </c>
      <c r="BN36" s="5">
        <v>1222.4264483109341</v>
      </c>
      <c r="BO36" s="5">
        <v>1244.7373214360139</v>
      </c>
      <c r="BP36" s="5">
        <v>1267.0746398630706</v>
      </c>
      <c r="BQ36" s="5">
        <v>1290.5011960766808</v>
      </c>
      <c r="BR36" s="5">
        <v>1313.8997895920695</v>
      </c>
      <c r="BS36" s="5">
        <v>1337.2501586509002</v>
      </c>
      <c r="BT36" s="5">
        <v>1360.4360693329365</v>
      </c>
      <c r="BU36" s="5">
        <v>1382.0880366714248</v>
      </c>
      <c r="BV36" s="5">
        <v>1403.8268205470135</v>
      </c>
      <c r="BW36" s="5">
        <v>1425.3156181125969</v>
      </c>
      <c r="BX36" s="5">
        <v>1446.9322672290775</v>
      </c>
      <c r="BY36" s="5">
        <v>1468.546359786016</v>
      </c>
      <c r="BZ36" s="5">
        <v>1490.8283518142898</v>
      </c>
      <c r="CA36" s="5">
        <v>1512.7313045468472</v>
      </c>
      <c r="CB36" s="5">
        <v>1534.6234045338731</v>
      </c>
      <c r="CC36" s="5">
        <v>1556.3160380797024</v>
      </c>
      <c r="CD36" s="5">
        <v>1577.9232091676877</v>
      </c>
      <c r="CE36" s="5">
        <v>1599.88913557861</v>
      </c>
      <c r="CF36" s="5">
        <v>1621.4132795307705</v>
      </c>
      <c r="CG36" s="5">
        <v>1642.7421196580881</v>
      </c>
      <c r="CH36" s="5">
        <v>1663.8181476157833</v>
      </c>
      <c r="CI36" s="5">
        <v>1684.5668330875937</v>
      </c>
      <c r="CJ36" s="5">
        <v>1705.2442864098837</v>
      </c>
      <c r="CK36" s="5">
        <v>1725.562343762994</v>
      </c>
      <c r="CL36" s="5">
        <v>1745.717649917379</v>
      </c>
      <c r="CM36" s="5">
        <v>1765.5464151370011</v>
      </c>
      <c r="CN36" s="5">
        <v>1785.0109843446671</v>
      </c>
    </row>
    <row r="37" spans="1:92" x14ac:dyDescent="0.25">
      <c r="A37" t="s">
        <v>90</v>
      </c>
      <c r="B37" s="5">
        <v>0</v>
      </c>
      <c r="C37" s="5">
        <v>0</v>
      </c>
      <c r="D37" s="5">
        <v>0</v>
      </c>
      <c r="E37" s="5">
        <v>0</v>
      </c>
      <c r="F37" s="5">
        <v>0</v>
      </c>
      <c r="G37" s="5">
        <v>0</v>
      </c>
      <c r="H37" s="5">
        <v>0</v>
      </c>
      <c r="I37" s="5">
        <v>0</v>
      </c>
      <c r="J37" s="5">
        <v>0</v>
      </c>
      <c r="K37" s="5">
        <v>-7.3087040000000001E-3</v>
      </c>
      <c r="L37" s="5">
        <v>-8.146805E-2</v>
      </c>
      <c r="M37" s="5">
        <v>-0.12012200000000001</v>
      </c>
      <c r="N37" s="5">
        <v>-0.154559</v>
      </c>
      <c r="O37" s="5">
        <v>-0.16559699999999999</v>
      </c>
      <c r="P37" s="5">
        <v>-0.162135</v>
      </c>
      <c r="Q37" s="5">
        <v>-0.15253700000000001</v>
      </c>
      <c r="R37" s="5">
        <v>-0.147422</v>
      </c>
      <c r="S37" s="5">
        <v>-0.142375</v>
      </c>
      <c r="T37" s="5">
        <v>-0.13641300000000001</v>
      </c>
      <c r="U37" s="5">
        <v>-0.13306299999999999</v>
      </c>
      <c r="V37" s="5">
        <v>-0.13153000000000001</v>
      </c>
      <c r="W37" s="5">
        <v>-0.132493</v>
      </c>
      <c r="X37" s="5">
        <v>-0.13591300000000001</v>
      </c>
      <c r="Y37" s="5">
        <v>-0.14243900000000001</v>
      </c>
      <c r="Z37" s="5">
        <v>-0.15226799999999999</v>
      </c>
      <c r="AA37" s="5">
        <v>-0.16595199999999999</v>
      </c>
      <c r="AB37" s="5">
        <v>-0.184028</v>
      </c>
      <c r="AC37" s="5">
        <v>-0.20711199999999999</v>
      </c>
      <c r="AD37" s="5">
        <v>-0.235871</v>
      </c>
      <c r="AF37" t="s">
        <v>90</v>
      </c>
      <c r="AG37" s="5">
        <v>1.7623920000000001E-2</v>
      </c>
      <c r="AH37" s="5">
        <v>1.0296380000000001E-2</v>
      </c>
      <c r="AI37" s="5">
        <v>-4.444726E-4</v>
      </c>
      <c r="AJ37" s="5">
        <v>-9.4374660000000003E-3</v>
      </c>
      <c r="AK37" s="5">
        <v>-5.3345580000000001E-4</v>
      </c>
      <c r="AL37" s="5">
        <v>5.5542029999999999E-2</v>
      </c>
      <c r="AM37" s="5">
        <v>0.106374</v>
      </c>
      <c r="AN37" s="5">
        <v>0.14956900000000001</v>
      </c>
      <c r="AO37" s="5">
        <v>0.19750100000000001</v>
      </c>
      <c r="AP37" s="5">
        <v>0.31132529599999997</v>
      </c>
      <c r="AQ37" s="5">
        <v>0.42684694999999995</v>
      </c>
      <c r="AR37" s="5">
        <v>0.54379399999999989</v>
      </c>
      <c r="AS37" s="5">
        <v>0.649926</v>
      </c>
      <c r="AT37" s="5">
        <v>0.75352200000000003</v>
      </c>
      <c r="AU37" s="5">
        <v>0.83465499999999992</v>
      </c>
      <c r="AV37" s="5">
        <v>0.88172299999999992</v>
      </c>
      <c r="AW37" s="5">
        <v>0.944998</v>
      </c>
      <c r="AX37" s="5">
        <v>1.0016750000000001</v>
      </c>
      <c r="AY37" s="5">
        <v>1.060057</v>
      </c>
      <c r="AZ37" s="5">
        <v>1.1062370000000001</v>
      </c>
      <c r="BA37" s="5">
        <v>1.1603700000000001</v>
      </c>
      <c r="BB37" s="5">
        <v>1.2277670000000001</v>
      </c>
      <c r="BC37" s="5">
        <v>1.3025770000000001</v>
      </c>
      <c r="BD37" s="5">
        <v>1.396981</v>
      </c>
      <c r="BE37" s="5">
        <v>1.488262</v>
      </c>
      <c r="BF37" s="5">
        <v>1.573718</v>
      </c>
      <c r="BG37" s="5">
        <v>1.620792</v>
      </c>
      <c r="BH37" s="5">
        <v>1.6595880000000001</v>
      </c>
      <c r="BI37" s="5">
        <v>1.6906490000000001</v>
      </c>
      <c r="BK37" t="s">
        <v>90</v>
      </c>
      <c r="BL37" s="5">
        <v>2056.4176684750264</v>
      </c>
      <c r="BM37" s="5">
        <v>2096.6167422485687</v>
      </c>
      <c r="BN37" s="5">
        <v>2135.4714479159047</v>
      </c>
      <c r="BO37" s="5">
        <v>2174.9334639796848</v>
      </c>
      <c r="BP37" s="5">
        <v>2215.4770347326598</v>
      </c>
      <c r="BQ37" s="5">
        <v>2259.9729226723175</v>
      </c>
      <c r="BR37" s="5">
        <v>2306.3391824324385</v>
      </c>
      <c r="BS37" s="5">
        <v>2353.3861941490145</v>
      </c>
      <c r="BT37" s="5">
        <v>2401.2500888869149</v>
      </c>
      <c r="BU37" s="5">
        <v>2450.8184426607472</v>
      </c>
      <c r="BV37" s="5">
        <v>2500.3697208060521</v>
      </c>
      <c r="BW37" s="5">
        <v>2550.1255811509441</v>
      </c>
      <c r="BX37" s="5">
        <v>2598.1102934147957</v>
      </c>
      <c r="BY37" s="5">
        <v>2646.0799667954243</v>
      </c>
      <c r="BZ37" s="5">
        <v>2693.5335735657345</v>
      </c>
      <c r="CA37" s="5">
        <v>2740.266809003811</v>
      </c>
      <c r="CB37" s="5">
        <v>2787.4978782882431</v>
      </c>
      <c r="CC37" s="5">
        <v>2834.7070550881967</v>
      </c>
      <c r="CD37" s="5">
        <v>2882.1472188410557</v>
      </c>
      <c r="CE37" s="5">
        <v>2929.4116336857937</v>
      </c>
      <c r="CF37" s="5">
        <v>2977.0679899891943</v>
      </c>
      <c r="CG37" s="5">
        <v>3025.2883858456971</v>
      </c>
      <c r="CH37" s="5">
        <v>3073.8961092574591</v>
      </c>
      <c r="CI37" s="5">
        <v>3123.2610043975956</v>
      </c>
      <c r="CJ37" s="5">
        <v>3172.6708371013578</v>
      </c>
      <c r="CK37" s="5">
        <v>3222.0034977314285</v>
      </c>
      <c r="CL37" s="5">
        <v>3270.1669269159661</v>
      </c>
      <c r="CM37" s="5">
        <v>3318.0535042400338</v>
      </c>
      <c r="CN37" s="5">
        <v>3365.6230869561018</v>
      </c>
    </row>
    <row r="38" spans="1:92" x14ac:dyDescent="0.25">
      <c r="A38" t="s">
        <v>91</v>
      </c>
      <c r="B38" s="5">
        <v>0</v>
      </c>
      <c r="C38" s="5">
        <v>0</v>
      </c>
      <c r="D38" s="5">
        <v>0</v>
      </c>
      <c r="E38" s="5">
        <v>0</v>
      </c>
      <c r="F38" s="5">
        <v>0</v>
      </c>
      <c r="G38" s="5">
        <v>0</v>
      </c>
      <c r="H38" s="5">
        <v>0</v>
      </c>
      <c r="I38" s="5">
        <v>0</v>
      </c>
      <c r="J38" s="5">
        <v>0</v>
      </c>
      <c r="K38" s="5">
        <v>-1.3973670000000001E-2</v>
      </c>
      <c r="L38" s="5">
        <v>-7.6696299999999995E-2</v>
      </c>
      <c r="M38" s="5">
        <v>-0.10317900000000001</v>
      </c>
      <c r="N38" s="5">
        <v>-0.123708</v>
      </c>
      <c r="O38" s="5">
        <v>-0.12656500000000001</v>
      </c>
      <c r="P38" s="5">
        <v>-0.121847</v>
      </c>
      <c r="Q38" s="5">
        <v>-0.116216</v>
      </c>
      <c r="R38" s="5">
        <v>-0.11996800000000001</v>
      </c>
      <c r="S38" s="5">
        <v>-0.12581800000000001</v>
      </c>
      <c r="T38" s="5">
        <v>-0.13272600000000001</v>
      </c>
      <c r="U38" s="5">
        <v>-0.14292199999999999</v>
      </c>
      <c r="V38" s="5">
        <v>-0.15570600000000001</v>
      </c>
      <c r="W38" s="5">
        <v>-0.171482</v>
      </c>
      <c r="X38" s="5">
        <v>-0.19026899999999999</v>
      </c>
      <c r="Y38" s="5">
        <v>-0.21273300000000001</v>
      </c>
      <c r="Z38" s="5">
        <v>-0.23908099999999999</v>
      </c>
      <c r="AA38" s="5">
        <v>-0.270094</v>
      </c>
      <c r="AB38" s="5">
        <v>-0.30647799999999997</v>
      </c>
      <c r="AC38" s="5">
        <v>-0.34919099999999997</v>
      </c>
      <c r="AD38" s="5">
        <v>-0.39918900000000002</v>
      </c>
      <c r="AF38" t="s">
        <v>91</v>
      </c>
      <c r="AG38" s="5">
        <v>3.022474E-2</v>
      </c>
      <c r="AH38" s="5">
        <v>1.356131E-2</v>
      </c>
      <c r="AI38" s="5">
        <v>-4.9523129999999999E-3</v>
      </c>
      <c r="AJ38" s="5">
        <v>-1.7141340000000001E-2</v>
      </c>
      <c r="AK38" s="5">
        <v>-5.6871280000000003E-2</v>
      </c>
      <c r="AL38" s="5">
        <v>-4.5146100000000002E-2</v>
      </c>
      <c r="AM38" s="5">
        <v>-1.383321E-2</v>
      </c>
      <c r="AN38" s="5">
        <v>1.238797E-2</v>
      </c>
      <c r="AO38" s="5">
        <v>5.047712E-2</v>
      </c>
      <c r="AP38" s="5">
        <v>8.6757329999999994E-2</v>
      </c>
      <c r="AQ38" s="5">
        <v>0.12080670000000002</v>
      </c>
      <c r="AR38" s="5">
        <v>0.195021</v>
      </c>
      <c r="AS38" s="5">
        <v>0.27189600000000003</v>
      </c>
      <c r="AT38" s="5">
        <v>0.36522199999999994</v>
      </c>
      <c r="AU38" s="5">
        <v>0.442907</v>
      </c>
      <c r="AV38" s="5">
        <v>0.520652</v>
      </c>
      <c r="AW38" s="5">
        <v>0.58227300000000004</v>
      </c>
      <c r="AX38" s="5">
        <v>0.64194099999999998</v>
      </c>
      <c r="AY38" s="5">
        <v>0.69980699999999996</v>
      </c>
      <c r="AZ38" s="5">
        <v>0.73468500000000003</v>
      </c>
      <c r="BA38" s="5">
        <v>0.76835399999999998</v>
      </c>
      <c r="BB38" s="5">
        <v>0.80000399999999994</v>
      </c>
      <c r="BC38" s="5">
        <v>0.83062100000000005</v>
      </c>
      <c r="BD38" s="5">
        <v>0.86018700000000003</v>
      </c>
      <c r="BE38" s="5">
        <v>0.88387899999999997</v>
      </c>
      <c r="BF38" s="5">
        <v>0.90517599999999998</v>
      </c>
      <c r="BG38" s="5">
        <v>0.92100199999999988</v>
      </c>
      <c r="BH38" s="5">
        <v>0.92826900000000001</v>
      </c>
      <c r="BI38" s="5">
        <v>0.92749100000000007</v>
      </c>
      <c r="BK38" t="s">
        <v>91</v>
      </c>
      <c r="BL38" s="5">
        <v>816.98456981432184</v>
      </c>
      <c r="BM38" s="5">
        <v>835.5618178841703</v>
      </c>
      <c r="BN38" s="5">
        <v>853.85861548812488</v>
      </c>
      <c r="BO38" s="5">
        <v>872.69115004643231</v>
      </c>
      <c r="BP38" s="5">
        <v>891.73196277436807</v>
      </c>
      <c r="BQ38" s="5">
        <v>912.98960492622416</v>
      </c>
      <c r="BR38" s="5">
        <v>934.94043699360793</v>
      </c>
      <c r="BS38" s="5">
        <v>957.13161577400786</v>
      </c>
      <c r="BT38" s="5">
        <v>979.25724493404778</v>
      </c>
      <c r="BU38" s="5">
        <v>1001.2925161086379</v>
      </c>
      <c r="BV38" s="5">
        <v>1023.1336234145859</v>
      </c>
      <c r="BW38" s="5">
        <v>1045.505981560292</v>
      </c>
      <c r="BX38" s="5">
        <v>1067.1629656924083</v>
      </c>
      <c r="BY38" s="5">
        <v>1089.1867763098228</v>
      </c>
      <c r="BZ38" s="5">
        <v>1111.2081967753525</v>
      </c>
      <c r="CA38" s="5">
        <v>1133.4816875198262</v>
      </c>
      <c r="CB38" s="5">
        <v>1155.6688034186207</v>
      </c>
      <c r="CC38" s="5">
        <v>1178.0061465720107</v>
      </c>
      <c r="CD38" s="5">
        <v>1200.5054155391854</v>
      </c>
      <c r="CE38" s="5">
        <v>1222.8787233047271</v>
      </c>
      <c r="CF38" s="5">
        <v>1245.3748889878702</v>
      </c>
      <c r="CG38" s="5">
        <v>1267.982541944835</v>
      </c>
      <c r="CH38" s="5">
        <v>1290.7069269768992</v>
      </c>
      <c r="CI38" s="5">
        <v>1313.5347406226224</v>
      </c>
      <c r="CJ38" s="5">
        <v>1336.3874151694622</v>
      </c>
      <c r="CK38" s="5">
        <v>1359.2909943390448</v>
      </c>
      <c r="CL38" s="5">
        <v>1382.1835314784319</v>
      </c>
      <c r="CM38" s="5">
        <v>1405.0018226408713</v>
      </c>
      <c r="CN38" s="5">
        <v>1427.7225917114251</v>
      </c>
    </row>
    <row r="39" spans="1:92" x14ac:dyDescent="0.25">
      <c r="A39" t="s">
        <v>92</v>
      </c>
      <c r="B39" s="5">
        <v>0</v>
      </c>
      <c r="C39" s="5">
        <v>0</v>
      </c>
      <c r="D39" s="5">
        <v>0</v>
      </c>
      <c r="E39" s="5">
        <v>0</v>
      </c>
      <c r="F39" s="5">
        <v>0</v>
      </c>
      <c r="G39" s="5">
        <v>0</v>
      </c>
      <c r="H39" s="5">
        <v>0</v>
      </c>
      <c r="I39" s="5">
        <v>0</v>
      </c>
      <c r="J39" s="5">
        <v>0</v>
      </c>
      <c r="K39" s="5">
        <v>0.227934</v>
      </c>
      <c r="L39" s="5">
        <v>-0.99846500000000005</v>
      </c>
      <c r="M39" s="5">
        <v>-1.51864</v>
      </c>
      <c r="N39" s="5">
        <v>-2.1500900000000001</v>
      </c>
      <c r="O39" s="5">
        <v>-2.2378499999999999</v>
      </c>
      <c r="P39" s="5">
        <v>-1.94926</v>
      </c>
      <c r="Q39" s="5">
        <v>-1.5069300000000001</v>
      </c>
      <c r="R39" s="5">
        <v>-1.1951799999999999</v>
      </c>
      <c r="S39" s="5">
        <v>-0.85992299999999999</v>
      </c>
      <c r="T39" s="5">
        <v>-0.40466999999999997</v>
      </c>
      <c r="U39" s="5">
        <v>1.2983110000000001E-2</v>
      </c>
      <c r="V39" s="5">
        <v>0.46586499999999997</v>
      </c>
      <c r="W39" s="5">
        <v>0.93669999999999998</v>
      </c>
      <c r="X39" s="5">
        <v>1.4558500000000001</v>
      </c>
      <c r="Y39" s="5">
        <v>2.00101</v>
      </c>
      <c r="Z39" s="5">
        <v>2.58107</v>
      </c>
      <c r="AA39" s="5">
        <v>3.1850900000000002</v>
      </c>
      <c r="AB39" s="5">
        <v>3.80274</v>
      </c>
      <c r="AC39" s="5">
        <v>4.4079199999999998</v>
      </c>
      <c r="AD39" s="5">
        <v>4.9678000000000004</v>
      </c>
      <c r="AF39" t="s">
        <v>92</v>
      </c>
      <c r="AG39" s="5">
        <v>-6.1960899999999999E-2</v>
      </c>
      <c r="AH39" s="5">
        <v>-9.2290189999999994E-2</v>
      </c>
      <c r="AI39" s="5">
        <v>-0.13109299999999999</v>
      </c>
      <c r="AJ39" s="5">
        <v>-0.18081</v>
      </c>
      <c r="AK39" s="5">
        <v>-0.57491300000000001</v>
      </c>
      <c r="AL39" s="5">
        <v>-0.68280399999999997</v>
      </c>
      <c r="AM39" s="5">
        <v>-0.737456</v>
      </c>
      <c r="AN39" s="5">
        <v>-0.78228900000000001</v>
      </c>
      <c r="AO39" s="5">
        <v>-0.80541099999999999</v>
      </c>
      <c r="AP39" s="5">
        <v>-1.112906</v>
      </c>
      <c r="AQ39" s="5">
        <v>-2.3675549999999999</v>
      </c>
      <c r="AR39" s="5">
        <v>-2.9141599999999999</v>
      </c>
      <c r="AS39" s="5">
        <v>-3.6165000000000003</v>
      </c>
      <c r="AT39" s="5">
        <v>-3.7797399999999999</v>
      </c>
      <c r="AU39" s="5">
        <v>-3.5906899999999999</v>
      </c>
      <c r="AV39" s="5">
        <v>-3.2595900000000002</v>
      </c>
      <c r="AW39" s="5">
        <v>-3.0525700000000002</v>
      </c>
      <c r="AX39" s="5">
        <v>-2.8224830000000001</v>
      </c>
      <c r="AY39" s="5">
        <v>-2.4886699999999999</v>
      </c>
      <c r="AZ39" s="5">
        <v>-2.0168268899999999</v>
      </c>
      <c r="BA39" s="5">
        <v>-1.6561249999999998</v>
      </c>
      <c r="BB39" s="5">
        <v>-1.2699199999999999</v>
      </c>
      <c r="BC39" s="5">
        <v>-0.83505999999999969</v>
      </c>
      <c r="BD39" s="5">
        <v>-0.36590999999999996</v>
      </c>
      <c r="BE39" s="5">
        <v>0.1415099999999998</v>
      </c>
      <c r="BF39" s="5">
        <v>0.67690000000000028</v>
      </c>
      <c r="BG39" s="5">
        <v>1.2243900000000001</v>
      </c>
      <c r="BH39" s="5">
        <v>1.7735699999999999</v>
      </c>
      <c r="BI39" s="5">
        <v>2.2979000000000003</v>
      </c>
      <c r="BK39" t="s">
        <v>92</v>
      </c>
      <c r="BL39" s="5">
        <v>1193.2954485350531</v>
      </c>
      <c r="BM39" s="5">
        <v>1175.7105555691746</v>
      </c>
      <c r="BN39" s="5">
        <v>1151.9949771223469</v>
      </c>
      <c r="BO39" s="5">
        <v>1126.3926519306685</v>
      </c>
      <c r="BP39" s="5">
        <v>1095.4397245335044</v>
      </c>
      <c r="BQ39" s="5">
        <v>1069.9983319616967</v>
      </c>
      <c r="BR39" s="5">
        <v>1049.8215933027104</v>
      </c>
      <c r="BS39" s="5">
        <v>1029.4670790376442</v>
      </c>
      <c r="BT39" s="5">
        <v>1015.3526698165276</v>
      </c>
      <c r="BU39" s="5">
        <v>998.4390887436947</v>
      </c>
      <c r="BV39" s="5">
        <v>972.19492861118772</v>
      </c>
      <c r="BW39" s="5">
        <v>953.08241954076493</v>
      </c>
      <c r="BX39" s="5">
        <v>926.03907065048259</v>
      </c>
      <c r="BY39" s="5">
        <v>903.5385077227229</v>
      </c>
      <c r="BZ39" s="5">
        <v>883.5498102094482</v>
      </c>
      <c r="CA39" s="5">
        <v>863.93278066399284</v>
      </c>
      <c r="CB39" s="5">
        <v>842.29992170313335</v>
      </c>
      <c r="CC39" s="5">
        <v>819.94139956880724</v>
      </c>
      <c r="CD39" s="5">
        <v>797.45853926754558</v>
      </c>
      <c r="CE39" s="5">
        <v>775.0159351483918</v>
      </c>
      <c r="CF39" s="5">
        <v>751.77294918304722</v>
      </c>
      <c r="CG39" s="5">
        <v>727.55707830926997</v>
      </c>
      <c r="CH39" s="5">
        <v>702.44156951309117</v>
      </c>
      <c r="CI39" s="5">
        <v>676.21404579775333</v>
      </c>
      <c r="CJ39" s="5">
        <v>648.78400863191428</v>
      </c>
      <c r="CK39" s="5">
        <v>619.95497261738524</v>
      </c>
      <c r="CL39" s="5">
        <v>589.49866253918344</v>
      </c>
      <c r="CM39" s="5">
        <v>557.22278327640538</v>
      </c>
      <c r="CN39" s="5">
        <v>522.85452415975078</v>
      </c>
    </row>
    <row r="40" spans="1:92" x14ac:dyDescent="0.25">
      <c r="A40" t="s">
        <v>93</v>
      </c>
      <c r="B40" s="5">
        <v>0</v>
      </c>
      <c r="C40" s="5">
        <v>0</v>
      </c>
      <c r="D40" s="5">
        <v>0</v>
      </c>
      <c r="E40" s="5">
        <v>0</v>
      </c>
      <c r="F40" s="5">
        <v>0</v>
      </c>
      <c r="G40" s="5">
        <v>0</v>
      </c>
      <c r="H40" s="5">
        <v>0</v>
      </c>
      <c r="I40" s="5">
        <v>0</v>
      </c>
      <c r="J40" s="5">
        <v>0</v>
      </c>
      <c r="K40" s="5">
        <v>0.38172600000000001</v>
      </c>
      <c r="L40" s="5">
        <v>1.983967E-2</v>
      </c>
      <c r="M40" s="5">
        <v>-8.3554279999999995E-2</v>
      </c>
      <c r="N40" s="5">
        <v>-0.234485</v>
      </c>
      <c r="O40" s="5">
        <v>-0.22322800000000001</v>
      </c>
      <c r="P40" s="5">
        <v>-0.111286</v>
      </c>
      <c r="Q40" s="5">
        <v>2.6590010000000001E-2</v>
      </c>
      <c r="R40" s="5">
        <v>0.10599600000000001</v>
      </c>
      <c r="S40" s="5">
        <v>0.179093</v>
      </c>
      <c r="T40" s="5">
        <v>0.27074999999999999</v>
      </c>
      <c r="U40" s="5">
        <v>0.34425</v>
      </c>
      <c r="V40" s="5">
        <v>0.415995</v>
      </c>
      <c r="W40" s="5">
        <v>0.48264800000000002</v>
      </c>
      <c r="X40" s="5">
        <v>0.55101299999999998</v>
      </c>
      <c r="Y40" s="5">
        <v>0.61716199999999999</v>
      </c>
      <c r="Z40" s="5">
        <v>0.68424799999999997</v>
      </c>
      <c r="AA40" s="5">
        <v>0.75138099999999997</v>
      </c>
      <c r="AB40" s="5">
        <v>0.81935599999999997</v>
      </c>
      <c r="AC40" s="5">
        <v>0.88711700000000004</v>
      </c>
      <c r="AD40" s="5">
        <v>0.95526100000000003</v>
      </c>
      <c r="AF40" t="s">
        <v>93</v>
      </c>
      <c r="AG40" s="5">
        <v>0.379911</v>
      </c>
      <c r="AH40" s="5">
        <v>0.493421</v>
      </c>
      <c r="AI40" s="5">
        <v>0.52303299999999997</v>
      </c>
      <c r="AJ40" s="5">
        <v>0.52237</v>
      </c>
      <c r="AK40" s="5">
        <v>9.5048610000000006E-2</v>
      </c>
      <c r="AL40" s="5">
        <v>1.059467E-2</v>
      </c>
      <c r="AM40" s="5">
        <v>-2.078702E-2</v>
      </c>
      <c r="AN40" s="5">
        <v>-5.9078989999999998E-2</v>
      </c>
      <c r="AO40" s="5">
        <v>-0.101409</v>
      </c>
      <c r="AP40" s="5">
        <v>-0.17696199999999995</v>
      </c>
      <c r="AQ40" s="5">
        <v>-0.52949033000000001</v>
      </c>
      <c r="AR40" s="5">
        <v>-0.62170128000000002</v>
      </c>
      <c r="AS40" s="5">
        <v>-0.77438300000000004</v>
      </c>
      <c r="AT40" s="5">
        <v>-0.75672300000000003</v>
      </c>
      <c r="AU40" s="5">
        <v>-0.65561899999999995</v>
      </c>
      <c r="AV40" s="5">
        <v>-0.52333098999999994</v>
      </c>
      <c r="AW40" s="5">
        <v>-0.45061600000000002</v>
      </c>
      <c r="AX40" s="5">
        <v>-0.37981400000000004</v>
      </c>
      <c r="AY40" s="5">
        <v>-0.29703499999999999</v>
      </c>
      <c r="AZ40" s="5">
        <v>-0.23311500000000002</v>
      </c>
      <c r="BA40" s="5">
        <v>-0.16962100000000002</v>
      </c>
      <c r="BB40" s="5">
        <v>-0.10904200000000003</v>
      </c>
      <c r="BC40" s="5">
        <v>-4.6439000000000008E-2</v>
      </c>
      <c r="BD40" s="5">
        <v>1.5510000000000024E-2</v>
      </c>
      <c r="BE40" s="5">
        <v>7.8238999999999947E-2</v>
      </c>
      <c r="BF40" s="5">
        <v>0.14280300000000001</v>
      </c>
      <c r="BG40" s="5">
        <v>0.20954699999999993</v>
      </c>
      <c r="BH40" s="5">
        <v>0.27428700000000006</v>
      </c>
      <c r="BI40" s="5">
        <v>0.33797300000000008</v>
      </c>
      <c r="BK40" t="s">
        <v>93</v>
      </c>
      <c r="BL40" s="5">
        <v>1657.1219716616954</v>
      </c>
      <c r="BM40" s="5">
        <v>1698.018922944017</v>
      </c>
      <c r="BN40" s="5">
        <v>1728.6528833336745</v>
      </c>
      <c r="BO40" s="5">
        <v>1756.6562925138444</v>
      </c>
      <c r="BP40" s="5">
        <v>1775.8390581603508</v>
      </c>
      <c r="BQ40" s="5">
        <v>1779.2761213677843</v>
      </c>
      <c r="BR40" s="5">
        <v>1777.95583639099</v>
      </c>
      <c r="BS40" s="5">
        <v>1761.4138105425227</v>
      </c>
      <c r="BT40" s="5">
        <v>1789.9881348237027</v>
      </c>
      <c r="BU40" s="5">
        <v>1820.7435621355507</v>
      </c>
      <c r="BV40" s="5">
        <v>1848.8611406159239</v>
      </c>
      <c r="BW40" s="5">
        <v>1884.2168011250833</v>
      </c>
      <c r="BX40" s="5">
        <v>1913.0308015878104</v>
      </c>
      <c r="BY40" s="5">
        <v>1946.5730793309626</v>
      </c>
      <c r="BZ40" s="5">
        <v>1983.128614451902</v>
      </c>
      <c r="CA40" s="5">
        <v>2021.5624419469268</v>
      </c>
      <c r="CB40" s="5">
        <v>2059.7503259294626</v>
      </c>
      <c r="CC40" s="5">
        <v>2098.8098194574764</v>
      </c>
      <c r="CD40" s="5">
        <v>2138.7851939108045</v>
      </c>
      <c r="CE40" s="5">
        <v>2179.1458183121599</v>
      </c>
      <c r="CF40" s="5">
        <v>2220.0902878486568</v>
      </c>
      <c r="CG40" s="5">
        <v>2261.518424339085</v>
      </c>
      <c r="CH40" s="5">
        <v>2303.4277381261691</v>
      </c>
      <c r="CI40" s="5">
        <v>2345.715234170541</v>
      </c>
      <c r="CJ40" s="5">
        <v>2388.3333573265804</v>
      </c>
      <c r="CK40" s="5">
        <v>2431.2608624284917</v>
      </c>
      <c r="CL40" s="5">
        <v>2474.4441087496625</v>
      </c>
      <c r="CM40" s="5">
        <v>2517.7187546807222</v>
      </c>
      <c r="CN40" s="5">
        <v>2561.0438494314999</v>
      </c>
    </row>
    <row r="41" spans="1:92" x14ac:dyDescent="0.25">
      <c r="A41" t="s">
        <v>94</v>
      </c>
      <c r="B41" s="5">
        <v>0</v>
      </c>
      <c r="C41" s="5">
        <v>0</v>
      </c>
      <c r="D41" s="5">
        <v>0</v>
      </c>
      <c r="E41" s="5">
        <v>0</v>
      </c>
      <c r="F41" s="5">
        <v>0</v>
      </c>
      <c r="G41" s="5">
        <v>0</v>
      </c>
      <c r="H41" s="5">
        <v>0</v>
      </c>
      <c r="I41" s="5">
        <v>0</v>
      </c>
      <c r="J41" s="5">
        <v>0</v>
      </c>
      <c r="K41" s="5">
        <v>5.6534910000000001E-2</v>
      </c>
      <c r="L41" s="5">
        <v>-4.1904770000000001E-2</v>
      </c>
      <c r="M41" s="5">
        <v>-9.4369999999999996E-2</v>
      </c>
      <c r="N41" s="5">
        <v>-0.163303</v>
      </c>
      <c r="O41" s="5">
        <v>-0.19231400000000001</v>
      </c>
      <c r="P41" s="5">
        <v>-0.19178000000000001</v>
      </c>
      <c r="Q41" s="5">
        <v>-0.179647</v>
      </c>
      <c r="R41" s="5">
        <v>-0.17238500000000001</v>
      </c>
      <c r="S41" s="5">
        <v>-0.16450000000000001</v>
      </c>
      <c r="T41" s="5">
        <v>-0.149732</v>
      </c>
      <c r="U41" s="5">
        <v>-0.13972599999999999</v>
      </c>
      <c r="V41" s="5">
        <v>-0.13050800000000001</v>
      </c>
      <c r="W41" s="5">
        <v>-0.123464</v>
      </c>
      <c r="X41" s="5">
        <v>-0.117037</v>
      </c>
      <c r="Y41" s="5">
        <v>-0.112501</v>
      </c>
      <c r="Z41" s="5">
        <v>-0.109495</v>
      </c>
      <c r="AA41" s="5">
        <v>-0.10839500000000001</v>
      </c>
      <c r="AB41" s="5">
        <v>-0.109302</v>
      </c>
      <c r="AC41" s="5">
        <v>-0.112757</v>
      </c>
      <c r="AD41" s="5">
        <v>-0.119058</v>
      </c>
      <c r="AF41" t="s">
        <v>94</v>
      </c>
      <c r="AG41" s="5">
        <v>4.1502770000000001E-2</v>
      </c>
      <c r="AH41" s="5">
        <v>7.4066770000000004E-2</v>
      </c>
      <c r="AI41" s="5">
        <v>9.9203250000000007E-2</v>
      </c>
      <c r="AJ41" s="5">
        <v>0.11414199999999999</v>
      </c>
      <c r="AK41" s="5">
        <v>4.7969079999999997E-2</v>
      </c>
      <c r="AL41" s="5">
        <v>1.003997E-2</v>
      </c>
      <c r="AM41" s="5">
        <v>-3.5781670000000002E-2</v>
      </c>
      <c r="AN41" s="5">
        <v>-7.9088580000000006E-2</v>
      </c>
      <c r="AO41" s="5">
        <v>-0.13701099999999999</v>
      </c>
      <c r="AP41" s="5">
        <v>-0.25847808999999999</v>
      </c>
      <c r="AQ41" s="5">
        <v>-0.50251077</v>
      </c>
      <c r="AR41" s="5">
        <v>-0.68497699999999995</v>
      </c>
      <c r="AS41" s="5">
        <v>-0.87411799999999995</v>
      </c>
      <c r="AT41" s="5">
        <v>-1.0135970000000001</v>
      </c>
      <c r="AU41" s="5">
        <v>-1.0990070000000001</v>
      </c>
      <c r="AV41" s="5">
        <v>-1.1621869999999999</v>
      </c>
      <c r="AW41" s="5">
        <v>-1.233455</v>
      </c>
      <c r="AX41" s="5">
        <v>-1.3018200000000002</v>
      </c>
      <c r="AY41" s="5">
        <v>-1.3643019999999999</v>
      </c>
      <c r="AZ41" s="5">
        <v>-1.413616</v>
      </c>
      <c r="BA41" s="5">
        <v>-1.462888</v>
      </c>
      <c r="BB41" s="5">
        <v>-1.5158640000000001</v>
      </c>
      <c r="BC41" s="5">
        <v>-1.5699370000000001</v>
      </c>
      <c r="BD41" s="5">
        <v>-1.629621</v>
      </c>
      <c r="BE41" s="5">
        <v>-1.684515</v>
      </c>
      <c r="BF41" s="5">
        <v>-1.738545</v>
      </c>
      <c r="BG41" s="5">
        <v>-1.7846919999999999</v>
      </c>
      <c r="BH41" s="5">
        <v>-1.8316870000000001</v>
      </c>
      <c r="BI41" s="5">
        <v>-1.880198</v>
      </c>
      <c r="BK41" t="s">
        <v>94</v>
      </c>
      <c r="BL41" s="5">
        <v>745.32743779891302</v>
      </c>
      <c r="BM41" s="5">
        <v>758.84156349346119</v>
      </c>
      <c r="BN41" s="5">
        <v>770.88012994407813</v>
      </c>
      <c r="BO41" s="5">
        <v>782.14931990244338</v>
      </c>
      <c r="BP41" s="5">
        <v>792.18437373462962</v>
      </c>
      <c r="BQ41" s="5">
        <v>802.72612122556598</v>
      </c>
      <c r="BR41" s="5">
        <v>813.44282125446659</v>
      </c>
      <c r="BS41" s="5">
        <v>823.92889575072172</v>
      </c>
      <c r="BT41" s="5">
        <v>834.40846485244924</v>
      </c>
      <c r="BU41" s="5">
        <v>844.25857940324079</v>
      </c>
      <c r="BV41" s="5">
        <v>853.0757958849847</v>
      </c>
      <c r="BW41" s="5">
        <v>862.25371946398172</v>
      </c>
      <c r="BX41" s="5">
        <v>870.77693109097811</v>
      </c>
      <c r="BY41" s="5">
        <v>879.56555381962733</v>
      </c>
      <c r="BZ41" s="5">
        <v>888.67966400162607</v>
      </c>
      <c r="CA41" s="5">
        <v>897.78803920171549</v>
      </c>
      <c r="CB41" s="5">
        <v>906.7468168813715</v>
      </c>
      <c r="CC41" s="5">
        <v>915.60209080432003</v>
      </c>
      <c r="CD41" s="5">
        <v>924.38908780153417</v>
      </c>
      <c r="CE41" s="5">
        <v>933.16939788477362</v>
      </c>
      <c r="CF41" s="5">
        <v>941.82367674485317</v>
      </c>
      <c r="CG41" s="5">
        <v>950.31674515719601</v>
      </c>
      <c r="CH41" s="5">
        <v>958.67206262234492</v>
      </c>
      <c r="CI41" s="5">
        <v>966.84090615144601</v>
      </c>
      <c r="CJ41" s="5">
        <v>974.92209716724722</v>
      </c>
      <c r="CK41" s="5">
        <v>982.87214059381313</v>
      </c>
      <c r="CL41" s="5">
        <v>990.75666606708921</v>
      </c>
      <c r="CM41" s="5">
        <v>998.48089261333917</v>
      </c>
      <c r="CN41" s="5">
        <v>1006.031745461871</v>
      </c>
    </row>
    <row r="42" spans="1:92" x14ac:dyDescent="0.25">
      <c r="A42" t="s">
        <v>95</v>
      </c>
      <c r="B42" s="5">
        <v>0</v>
      </c>
      <c r="C42" s="5">
        <v>0</v>
      </c>
      <c r="D42" s="5">
        <v>0</v>
      </c>
      <c r="E42" s="5">
        <v>0</v>
      </c>
      <c r="F42" s="5">
        <v>0</v>
      </c>
      <c r="G42" s="5">
        <v>0</v>
      </c>
      <c r="H42" s="5">
        <v>0</v>
      </c>
      <c r="I42" s="5">
        <v>0</v>
      </c>
      <c r="J42" s="5">
        <v>0</v>
      </c>
      <c r="K42" s="5">
        <v>4.0479170000000002E-2</v>
      </c>
      <c r="L42" s="5">
        <v>2.448208E-2</v>
      </c>
      <c r="M42" s="5">
        <v>2.9889550000000001E-2</v>
      </c>
      <c r="N42" s="5">
        <v>3.273831E-2</v>
      </c>
      <c r="O42" s="5">
        <v>5.1742440000000001E-2</v>
      </c>
      <c r="P42" s="5">
        <v>8.2986779999999996E-2</v>
      </c>
      <c r="Q42" s="5">
        <v>0.119989</v>
      </c>
      <c r="R42" s="5">
        <v>0.15189900000000001</v>
      </c>
      <c r="S42" s="5">
        <v>0.18218100000000001</v>
      </c>
      <c r="T42" s="5">
        <v>0.21263699999999999</v>
      </c>
      <c r="U42" s="5">
        <v>0.23940400000000001</v>
      </c>
      <c r="V42" s="5">
        <v>0.26319500000000001</v>
      </c>
      <c r="W42" s="5">
        <v>0.28329799999999999</v>
      </c>
      <c r="X42" s="5">
        <v>0.30000199999999999</v>
      </c>
      <c r="Y42" s="5">
        <v>0.31267499999999998</v>
      </c>
      <c r="Z42" s="5">
        <v>0.32130999999999998</v>
      </c>
      <c r="AA42" s="5">
        <v>0.325382</v>
      </c>
      <c r="AB42" s="5">
        <v>0.32450200000000001</v>
      </c>
      <c r="AC42" s="5">
        <v>0.31801699999999999</v>
      </c>
      <c r="AD42" s="5">
        <v>0.30530099999999999</v>
      </c>
      <c r="AF42" t="s">
        <v>95</v>
      </c>
      <c r="AG42" s="5">
        <v>5.85204E-2</v>
      </c>
      <c r="AH42" s="5">
        <v>7.6984250000000004E-2</v>
      </c>
      <c r="AI42" s="5">
        <v>7.6817499999999997E-2</v>
      </c>
      <c r="AJ42" s="5">
        <v>6.9270280000000004E-2</v>
      </c>
      <c r="AK42" s="5">
        <v>4.0322889999999997E-3</v>
      </c>
      <c r="AL42" s="5">
        <v>-3.3836669999999999E-2</v>
      </c>
      <c r="AM42" s="5">
        <v>-5.2902530000000003E-2</v>
      </c>
      <c r="AN42" s="5">
        <v>-6.6450969999999998E-2</v>
      </c>
      <c r="AO42" s="5">
        <v>-7.1973919999999997E-2</v>
      </c>
      <c r="AP42" s="5">
        <v>-7.7558829999999995E-2</v>
      </c>
      <c r="AQ42" s="5">
        <v>-0.10993692000000001</v>
      </c>
      <c r="AR42" s="5">
        <v>-9.9777450000000004E-2</v>
      </c>
      <c r="AS42" s="5">
        <v>-8.3195689999999989E-2</v>
      </c>
      <c r="AT42" s="5">
        <v>-3.912641E-2</v>
      </c>
      <c r="AU42" s="5">
        <v>1.6677349999999994E-2</v>
      </c>
      <c r="AV42" s="5">
        <v>9.022724E-2</v>
      </c>
      <c r="AW42" s="5">
        <v>0.15106926230000001</v>
      </c>
      <c r="AX42" s="5">
        <v>0.21136035</v>
      </c>
      <c r="AY42" s="5">
        <v>0.27044302999999997</v>
      </c>
      <c r="AZ42" s="5">
        <v>0.31609359000000004</v>
      </c>
      <c r="BA42" s="5">
        <v>0.35381140999999999</v>
      </c>
      <c r="BB42" s="5">
        <v>0.38170769999999998</v>
      </c>
      <c r="BC42" s="5">
        <v>0.40237299999999998</v>
      </c>
      <c r="BD42" s="5">
        <v>0.41229624999999998</v>
      </c>
      <c r="BE42" s="5">
        <v>0.41489757999999999</v>
      </c>
      <c r="BF42" s="5">
        <v>0.41343806999999999</v>
      </c>
      <c r="BG42" s="5">
        <v>0.41688728000000003</v>
      </c>
      <c r="BH42" s="5">
        <v>0.41646862000000001</v>
      </c>
      <c r="BI42" s="5">
        <v>0.41107399999999999</v>
      </c>
      <c r="BK42" t="s">
        <v>95</v>
      </c>
      <c r="BL42" s="5">
        <v>2605.0608911541231</v>
      </c>
      <c r="BM42" s="5">
        <v>2661.6032202071574</v>
      </c>
      <c r="BN42" s="5">
        <v>2715.4956324516515</v>
      </c>
      <c r="BO42" s="5">
        <v>2768.7671412128334</v>
      </c>
      <c r="BP42" s="5">
        <v>2820.3204938384065</v>
      </c>
      <c r="BQ42" s="5">
        <v>2876.7753974322518</v>
      </c>
      <c r="BR42" s="5">
        <v>2936.197214731822</v>
      </c>
      <c r="BS42" s="5">
        <v>2997.3820042900543</v>
      </c>
      <c r="BT42" s="5">
        <v>3058.5897416399139</v>
      </c>
      <c r="BU42" s="5">
        <v>3119.6091642293077</v>
      </c>
      <c r="BV42" s="5">
        <v>3179.4503404537022</v>
      </c>
      <c r="BW42" s="5">
        <v>3240.6885124887499</v>
      </c>
      <c r="BX42" s="5">
        <v>3300.0577299352781</v>
      </c>
      <c r="BY42" s="5">
        <v>3360.1270992930158</v>
      </c>
      <c r="BZ42" s="5">
        <v>3420.5717321725592</v>
      </c>
      <c r="CA42" s="5">
        <v>3481.8729822214582</v>
      </c>
      <c r="CB42" s="5">
        <v>3542.8905442623932</v>
      </c>
      <c r="CC42" s="5">
        <v>3604.1617300901808</v>
      </c>
      <c r="CD42" s="5">
        <v>3665.7292561930431</v>
      </c>
      <c r="CE42" s="5">
        <v>3727.1100114492101</v>
      </c>
      <c r="CF42" s="5">
        <v>3788.4900743537</v>
      </c>
      <c r="CG42" s="5">
        <v>3849.7869346636821</v>
      </c>
      <c r="CH42" s="5">
        <v>3911.0731374651987</v>
      </c>
      <c r="CI42" s="5">
        <v>3972.1764158009646</v>
      </c>
      <c r="CJ42" s="5">
        <v>4033.1826090202198</v>
      </c>
      <c r="CK42" s="5">
        <v>4094.1712315551999</v>
      </c>
      <c r="CL42" s="5">
        <v>4155.459813873802</v>
      </c>
      <c r="CM42" s="5">
        <v>4216.6431655785836</v>
      </c>
      <c r="CN42" s="5">
        <v>4277.6070560730695</v>
      </c>
    </row>
    <row r="43" spans="1:92" x14ac:dyDescent="0.25">
      <c r="A43" t="s">
        <v>96</v>
      </c>
      <c r="B43" s="5">
        <v>0</v>
      </c>
      <c r="C43" s="5">
        <v>0</v>
      </c>
      <c r="D43" s="5">
        <v>0</v>
      </c>
      <c r="E43" s="5">
        <v>0</v>
      </c>
      <c r="F43" s="5">
        <v>0</v>
      </c>
      <c r="G43" s="5">
        <v>0</v>
      </c>
      <c r="H43" s="5">
        <v>0</v>
      </c>
      <c r="I43" s="5">
        <v>0</v>
      </c>
      <c r="J43" s="5">
        <v>0</v>
      </c>
      <c r="K43" s="5">
        <v>2.1612699999999999E-2</v>
      </c>
      <c r="L43" s="5">
        <v>-0.33532000000000001</v>
      </c>
      <c r="M43" s="5">
        <v>-0.51095100000000004</v>
      </c>
      <c r="N43" s="5">
        <v>-0.68732099999999996</v>
      </c>
      <c r="O43" s="5">
        <v>-0.75539800000000001</v>
      </c>
      <c r="P43" s="5">
        <v>-0.75517500000000004</v>
      </c>
      <c r="Q43" s="5">
        <v>-0.732429</v>
      </c>
      <c r="R43" s="5">
        <v>-0.73556500000000002</v>
      </c>
      <c r="S43" s="5">
        <v>-0.73702599999999996</v>
      </c>
      <c r="T43" s="5">
        <v>-0.73047700000000004</v>
      </c>
      <c r="U43" s="5">
        <v>-0.72847799999999996</v>
      </c>
      <c r="V43" s="5">
        <v>-0.72597199999999995</v>
      </c>
      <c r="W43" s="5">
        <v>-0.724607</v>
      </c>
      <c r="X43" s="5">
        <v>-0.72275299999999998</v>
      </c>
      <c r="Y43" s="5">
        <v>-0.72193300000000005</v>
      </c>
      <c r="Z43" s="5">
        <v>-0.72136699999999998</v>
      </c>
      <c r="AA43" s="5">
        <v>-0.72120099999999998</v>
      </c>
      <c r="AB43" s="5">
        <v>-0.72140599999999999</v>
      </c>
      <c r="AC43" s="5">
        <v>-0.72267599999999999</v>
      </c>
      <c r="AD43" s="5">
        <v>-0.72487400000000002</v>
      </c>
      <c r="AF43" t="s">
        <v>96</v>
      </c>
      <c r="AG43" s="5">
        <v>1.9236099999999999E-2</v>
      </c>
      <c r="AH43" s="5">
        <v>1.6283519999999999E-2</v>
      </c>
      <c r="AI43" s="5">
        <v>9.6589320000000003E-3</v>
      </c>
      <c r="AJ43" s="5">
        <v>4.0632819999999997E-3</v>
      </c>
      <c r="AK43" s="5">
        <v>-0.18493499999999999</v>
      </c>
      <c r="AL43" s="5">
        <v>-0.22629199999999999</v>
      </c>
      <c r="AM43" s="5">
        <v>-0.22715199999999999</v>
      </c>
      <c r="AN43" s="5">
        <v>-0.225774</v>
      </c>
      <c r="AO43" s="5">
        <v>-0.22328300000000001</v>
      </c>
      <c r="AP43" s="5">
        <v>-0.3436573</v>
      </c>
      <c r="AQ43" s="5">
        <v>-0.69815199999999999</v>
      </c>
      <c r="AR43" s="5">
        <v>-0.86101800000000006</v>
      </c>
      <c r="AS43" s="5">
        <v>-1.0134909999999999</v>
      </c>
      <c r="AT43" s="5">
        <v>-1.050111</v>
      </c>
      <c r="AU43" s="5">
        <v>-1.022831</v>
      </c>
      <c r="AV43" s="5">
        <v>-0.96522399999999997</v>
      </c>
      <c r="AW43" s="5">
        <v>-0.93968200000000002</v>
      </c>
      <c r="AX43" s="5">
        <v>-0.91054799999999991</v>
      </c>
      <c r="AY43" s="5">
        <v>-0.87901899999999999</v>
      </c>
      <c r="AZ43" s="5">
        <v>-0.85621899999999995</v>
      </c>
      <c r="BA43" s="5">
        <v>-0.83622799999999997</v>
      </c>
      <c r="BB43" s="5">
        <v>-0.82086649999999994</v>
      </c>
      <c r="BC43" s="5">
        <v>-0.80855489000000003</v>
      </c>
      <c r="BD43" s="5">
        <v>-0.80192989000000003</v>
      </c>
      <c r="BE43" s="5">
        <v>-0.79887810999999997</v>
      </c>
      <c r="BF43" s="5">
        <v>-0.79635341999999998</v>
      </c>
      <c r="BG43" s="5">
        <v>-0.78853706999999995</v>
      </c>
      <c r="BH43" s="5">
        <v>-0.78219624999999993</v>
      </c>
      <c r="BI43" s="5">
        <v>-0.77696801999999998</v>
      </c>
      <c r="BK43" t="s">
        <v>96</v>
      </c>
      <c r="BL43" s="5">
        <v>1892.7470021616953</v>
      </c>
      <c r="BM43" s="5">
        <v>1929.8842096929889</v>
      </c>
      <c r="BN43" s="5">
        <v>1963.6820739238842</v>
      </c>
      <c r="BO43" s="5">
        <v>1996.8447798744348</v>
      </c>
      <c r="BP43" s="5">
        <v>2026.1599726016407</v>
      </c>
      <c r="BQ43" s="5">
        <v>2054.966391438345</v>
      </c>
      <c r="BR43" s="5">
        <v>2096.4959392071437</v>
      </c>
      <c r="BS43" s="5">
        <v>2139.800699923609</v>
      </c>
      <c r="BT43" s="5">
        <v>2185.4457473545476</v>
      </c>
      <c r="BU43" s="5">
        <v>2230.1447979681379</v>
      </c>
      <c r="BV43" s="5">
        <v>2270.5747456973872</v>
      </c>
      <c r="BW43" s="5">
        <v>2316.0554093377218</v>
      </c>
      <c r="BX43" s="5">
        <v>2359.7345157030295</v>
      </c>
      <c r="BY43" s="5">
        <v>2405.977176422894</v>
      </c>
      <c r="BZ43" s="5">
        <v>2453.9187103454497</v>
      </c>
      <c r="CA43" s="5">
        <v>2502.7741667872315</v>
      </c>
      <c r="CB43" s="5">
        <v>2550.8534594441599</v>
      </c>
      <c r="CC43" s="5">
        <v>2599.261272061111</v>
      </c>
      <c r="CD43" s="5">
        <v>2647.549793748296</v>
      </c>
      <c r="CE43" s="5">
        <v>2696.1664673205896</v>
      </c>
      <c r="CF43" s="5">
        <v>2744.9415992172567</v>
      </c>
      <c r="CG43" s="5">
        <v>2793.8906229490203</v>
      </c>
      <c r="CH43" s="5">
        <v>2842.9130640966227</v>
      </c>
      <c r="CI43" s="5">
        <v>2892.0040362309578</v>
      </c>
      <c r="CJ43" s="5">
        <v>2941.1579355686308</v>
      </c>
      <c r="CK43" s="5">
        <v>2990.4834224343017</v>
      </c>
      <c r="CL43" s="5">
        <v>3040.1257438639345</v>
      </c>
      <c r="CM43" s="5">
        <v>3089.8553723418167</v>
      </c>
      <c r="CN43" s="5">
        <v>3139.6463231119124</v>
      </c>
    </row>
    <row r="44" spans="1:92" x14ac:dyDescent="0.25">
      <c r="A44" t="s">
        <v>97</v>
      </c>
      <c r="B44" s="5">
        <v>0</v>
      </c>
      <c r="C44" s="5">
        <v>0</v>
      </c>
      <c r="D44" s="5">
        <v>0</v>
      </c>
      <c r="E44" s="5">
        <v>0</v>
      </c>
      <c r="F44" s="5">
        <v>0</v>
      </c>
      <c r="G44" s="5">
        <v>0</v>
      </c>
      <c r="H44" s="5">
        <v>0</v>
      </c>
      <c r="I44" s="5">
        <v>0</v>
      </c>
      <c r="J44" s="5">
        <v>0</v>
      </c>
      <c r="K44" s="5">
        <v>7.9696279999999994E-2</v>
      </c>
      <c r="L44" s="5">
        <v>-0.86829900000000004</v>
      </c>
      <c r="M44" s="5">
        <v>-1.33745</v>
      </c>
      <c r="N44" s="5">
        <v>-1.8248500000000001</v>
      </c>
      <c r="O44" s="5">
        <v>-2.0368200000000001</v>
      </c>
      <c r="P44" s="5">
        <v>-2.1085500000000001</v>
      </c>
      <c r="Q44" s="5">
        <v>-2.15835</v>
      </c>
      <c r="R44" s="5">
        <v>-2.3033899999999998</v>
      </c>
      <c r="S44" s="5">
        <v>-2.46306</v>
      </c>
      <c r="T44" s="5">
        <v>-2.60365</v>
      </c>
      <c r="U44" s="5">
        <v>-2.7764899999999999</v>
      </c>
      <c r="V44" s="5">
        <v>-2.95513</v>
      </c>
      <c r="W44" s="5">
        <v>-3.14316</v>
      </c>
      <c r="X44" s="5">
        <v>-3.33169</v>
      </c>
      <c r="Y44" s="5">
        <v>-3.52617</v>
      </c>
      <c r="Z44" s="5">
        <v>-3.72315</v>
      </c>
      <c r="AA44" s="5">
        <v>-3.9242599999999999</v>
      </c>
      <c r="AB44" s="5">
        <v>-4.1291200000000003</v>
      </c>
      <c r="AC44" s="5">
        <v>-4.3407299999999998</v>
      </c>
      <c r="AD44" s="5">
        <v>-4.5596899999999998</v>
      </c>
      <c r="AF44" t="s">
        <v>97</v>
      </c>
      <c r="AG44" s="5">
        <v>0.29446499999999998</v>
      </c>
      <c r="AH44" s="5">
        <v>0.28068900000000002</v>
      </c>
      <c r="AI44" s="5">
        <v>0.26222899999999999</v>
      </c>
      <c r="AJ44" s="5">
        <v>0.26716000000000001</v>
      </c>
      <c r="AK44" s="5">
        <v>-0.27350400000000002</v>
      </c>
      <c r="AL44" s="5">
        <v>-0.29130299999999998</v>
      </c>
      <c r="AM44" s="5">
        <v>-0.24973200000000001</v>
      </c>
      <c r="AN44" s="5">
        <v>-0.230596</v>
      </c>
      <c r="AO44" s="5">
        <v>-0.21693000000000001</v>
      </c>
      <c r="AP44" s="5">
        <v>-0.5908947200000001</v>
      </c>
      <c r="AQ44" s="5">
        <v>-1.470847</v>
      </c>
      <c r="AR44" s="5">
        <v>-1.858304</v>
      </c>
      <c r="AS44" s="5">
        <v>-2.26783</v>
      </c>
      <c r="AT44" s="5">
        <v>-2.392582</v>
      </c>
      <c r="AU44" s="5">
        <v>-2.415089</v>
      </c>
      <c r="AV44" s="5">
        <v>-2.3891610000000001</v>
      </c>
      <c r="AW44" s="5">
        <v>-2.4866319999999997</v>
      </c>
      <c r="AX44" s="5">
        <v>-2.5920529999999999</v>
      </c>
      <c r="AY44" s="5">
        <v>-2.6869932900000002</v>
      </c>
      <c r="AZ44" s="5">
        <v>-2.8387128499999998</v>
      </c>
      <c r="BA44" s="5">
        <v>-2.9968112700000002</v>
      </c>
      <c r="BB44" s="5">
        <v>-3.1707587999999998</v>
      </c>
      <c r="BC44" s="5">
        <v>-3.3482713199999998</v>
      </c>
      <c r="BD44" s="5">
        <v>-3.5418690700000002</v>
      </c>
      <c r="BE44" s="5">
        <v>-3.7416228299999998</v>
      </c>
      <c r="BF44" s="5">
        <v>-3.9396670899999999</v>
      </c>
      <c r="BG44" s="5">
        <v>-4.1186219900000003</v>
      </c>
      <c r="BH44" s="5">
        <v>-4.3073396599999993</v>
      </c>
      <c r="BI44" s="5">
        <v>-4.5041211299999997</v>
      </c>
      <c r="BK44" t="s">
        <v>97</v>
      </c>
      <c r="BL44" s="5">
        <v>216.89015229251095</v>
      </c>
      <c r="BM44" s="5">
        <v>223.09104151199526</v>
      </c>
      <c r="BN44" s="5">
        <v>227.66646565138979</v>
      </c>
      <c r="BO44" s="5">
        <v>232.86662876157737</v>
      </c>
      <c r="BP44" s="5">
        <v>237.33087224608204</v>
      </c>
      <c r="BQ44" s="5">
        <v>245.70521124170048</v>
      </c>
      <c r="BR44" s="5">
        <v>256.05077087888691</v>
      </c>
      <c r="BS44" s="5">
        <v>266.74014256873312</v>
      </c>
      <c r="BT44" s="5">
        <v>278.3134091887411</v>
      </c>
      <c r="BU44" s="5">
        <v>288.99971049079522</v>
      </c>
      <c r="BV44" s="5">
        <v>298.26344505855116</v>
      </c>
      <c r="BW44" s="5">
        <v>309.20484486508315</v>
      </c>
      <c r="BX44" s="5">
        <v>318.44632191192233</v>
      </c>
      <c r="BY44" s="5">
        <v>328.91151013954629</v>
      </c>
      <c r="BZ44" s="5">
        <v>340.02753965863604</v>
      </c>
      <c r="CA44" s="5">
        <v>351.66328127248005</v>
      </c>
      <c r="CB44" s="5">
        <v>363.11139321717508</v>
      </c>
      <c r="CC44" s="5">
        <v>374.80779562370265</v>
      </c>
      <c r="CD44" s="5">
        <v>386.82195218149167</v>
      </c>
      <c r="CE44" s="5">
        <v>398.86313714792959</v>
      </c>
      <c r="CF44" s="5">
        <v>411.1138208608325</v>
      </c>
      <c r="CG44" s="5">
        <v>423.53154805082369</v>
      </c>
      <c r="CH44" s="5">
        <v>436.15900934252596</v>
      </c>
      <c r="CI44" s="5">
        <v>448.92687136738209</v>
      </c>
      <c r="CJ44" s="5">
        <v>461.86520869678935</v>
      </c>
      <c r="CK44" s="5">
        <v>474.99872362274812</v>
      </c>
      <c r="CL44" s="5">
        <v>488.40395380526837</v>
      </c>
      <c r="CM44" s="5">
        <v>501.92610986516047</v>
      </c>
      <c r="CN44" s="5">
        <v>515.55348705362951</v>
      </c>
    </row>
    <row r="45" spans="1:92" x14ac:dyDescent="0.25">
      <c r="A45" t="s">
        <v>98</v>
      </c>
      <c r="B45" s="5">
        <v>0</v>
      </c>
      <c r="C45" s="5">
        <v>0</v>
      </c>
      <c r="D45" s="5">
        <v>0</v>
      </c>
      <c r="E45" s="5">
        <v>0</v>
      </c>
      <c r="F45" s="5">
        <v>0</v>
      </c>
      <c r="G45" s="5">
        <v>0</v>
      </c>
      <c r="H45" s="5">
        <v>0</v>
      </c>
      <c r="I45" s="5">
        <v>0</v>
      </c>
      <c r="J45" s="5">
        <v>0</v>
      </c>
      <c r="K45" s="5">
        <v>3.6319869999999997E-2</v>
      </c>
      <c r="L45" s="5">
        <v>-0.64207000000000003</v>
      </c>
      <c r="M45" s="5">
        <v>-0.92407099999999998</v>
      </c>
      <c r="N45" s="5">
        <v>-1.19495</v>
      </c>
      <c r="O45" s="5">
        <v>-1.26054</v>
      </c>
      <c r="P45" s="5">
        <v>-1.21475</v>
      </c>
      <c r="Q45" s="5">
        <v>-1.14896</v>
      </c>
      <c r="R45" s="5">
        <v>-1.1484000000000001</v>
      </c>
      <c r="S45" s="5">
        <v>-1.15167</v>
      </c>
      <c r="T45" s="5">
        <v>-1.1446499999999999</v>
      </c>
      <c r="U45" s="5">
        <v>-1.14981</v>
      </c>
      <c r="V45" s="5">
        <v>-1.15554</v>
      </c>
      <c r="W45" s="5">
        <v>-1.1639900000000001</v>
      </c>
      <c r="X45" s="5">
        <v>-1.1712199999999999</v>
      </c>
      <c r="Y45" s="5">
        <v>-1.17967</v>
      </c>
      <c r="Z45" s="5">
        <v>-1.18736</v>
      </c>
      <c r="AA45" s="5">
        <v>-1.1941200000000001</v>
      </c>
      <c r="AB45" s="5">
        <v>-1.1995</v>
      </c>
      <c r="AC45" s="5">
        <v>-1.2045399999999999</v>
      </c>
      <c r="AD45" s="5">
        <v>-1.20848</v>
      </c>
      <c r="AF45" t="s">
        <v>98</v>
      </c>
      <c r="AG45" s="5">
        <v>3.4917490000000002E-2</v>
      </c>
      <c r="AH45" s="5">
        <v>3.2347149999999998E-2</v>
      </c>
      <c r="AI45" s="5">
        <v>2.3365589999999999E-2</v>
      </c>
      <c r="AJ45" s="5">
        <v>1.584176E-2</v>
      </c>
      <c r="AK45" s="5">
        <v>-0.33580300000000002</v>
      </c>
      <c r="AL45" s="5">
        <v>-0.37908500000000001</v>
      </c>
      <c r="AM45" s="5">
        <v>-0.35616700000000001</v>
      </c>
      <c r="AN45" s="5">
        <v>-0.33858700000000003</v>
      </c>
      <c r="AO45" s="5">
        <v>-0.331424</v>
      </c>
      <c r="AP45" s="5">
        <v>-0.57079912999999993</v>
      </c>
      <c r="AQ45" s="5">
        <v>-1.2278990000000001</v>
      </c>
      <c r="AR45" s="5">
        <v>-1.4868679999999999</v>
      </c>
      <c r="AS45" s="5">
        <v>-1.7215509999999998</v>
      </c>
      <c r="AT45" s="5">
        <v>-1.7459449999999999</v>
      </c>
      <c r="AU45" s="5">
        <v>-1.6682980000000001</v>
      </c>
      <c r="AV45" s="5">
        <v>-1.5628919999999999</v>
      </c>
      <c r="AW45" s="5">
        <v>-1.5320510000000001</v>
      </c>
      <c r="AX45" s="5">
        <v>-1.5033589999999999</v>
      </c>
      <c r="AY45" s="5">
        <v>-1.4760119999999999</v>
      </c>
      <c r="AZ45" s="5">
        <v>-1.4617830000000001</v>
      </c>
      <c r="BA45" s="5">
        <v>-1.4530190000000001</v>
      </c>
      <c r="BB45" s="5">
        <v>-1.4511790000000002</v>
      </c>
      <c r="BC45" s="5">
        <v>-1.4538169999999999</v>
      </c>
      <c r="BD45" s="5">
        <v>-1.46367</v>
      </c>
      <c r="BE45" s="5">
        <v>-1.4771719999999999</v>
      </c>
      <c r="BF45" s="5">
        <v>-1.4900679999999999</v>
      </c>
      <c r="BG45" s="5">
        <v>-1.4948489999999999</v>
      </c>
      <c r="BH45" s="5">
        <v>-1.499722</v>
      </c>
      <c r="BI45" s="5">
        <v>-1.5038</v>
      </c>
      <c r="BK45" t="s">
        <v>98</v>
      </c>
      <c r="BL45" s="5">
        <v>3292.1110948627993</v>
      </c>
      <c r="BM45" s="5">
        <v>3343.9519572515405</v>
      </c>
      <c r="BN45" s="5">
        <v>3385.0008746884751</v>
      </c>
      <c r="BO45" s="5">
        <v>3424.2362489879288</v>
      </c>
      <c r="BP45" s="5">
        <v>3451.5775250177458</v>
      </c>
      <c r="BQ45" s="5">
        <v>3476.7376229332813</v>
      </c>
      <c r="BR45" s="5">
        <v>3544.777833501319</v>
      </c>
      <c r="BS45" s="5">
        <v>3615.2516337296342</v>
      </c>
      <c r="BT45" s="5">
        <v>3691.9525582309884</v>
      </c>
      <c r="BU45" s="5">
        <v>3763.5065133655576</v>
      </c>
      <c r="BV45" s="5">
        <v>3820.6172399486727</v>
      </c>
      <c r="BW45" s="5">
        <v>3893.3121400629811</v>
      </c>
      <c r="BX45" s="5">
        <v>3959.6740782755851</v>
      </c>
      <c r="BY45" s="5">
        <v>4032.8774134123037</v>
      </c>
      <c r="BZ45" s="5">
        <v>4110.0991970944851</v>
      </c>
      <c r="CA45" s="5">
        <v>4188.3249023024582</v>
      </c>
      <c r="CB45" s="5">
        <v>4263.0447094268438</v>
      </c>
      <c r="CC45" s="5">
        <v>4337.9773082249212</v>
      </c>
      <c r="CD45" s="5">
        <v>4411.7984289077613</v>
      </c>
      <c r="CE45" s="5">
        <v>4486.5261230151873</v>
      </c>
      <c r="CF45" s="5">
        <v>4561.2739755399734</v>
      </c>
      <c r="CG45" s="5">
        <v>4636.1977512088069</v>
      </c>
      <c r="CH45" s="5">
        <v>4710.9564883311195</v>
      </c>
      <c r="CI45" s="5">
        <v>4785.6991769515716</v>
      </c>
      <c r="CJ45" s="5">
        <v>4860.4212357726856</v>
      </c>
      <c r="CK45" s="5">
        <v>4935.4441248009643</v>
      </c>
      <c r="CL45" s="5">
        <v>5011.0838343396335</v>
      </c>
      <c r="CM45" s="5">
        <v>5086.8959440698764</v>
      </c>
      <c r="CN45" s="5">
        <v>5162.8747032552983</v>
      </c>
    </row>
    <row r="46" spans="1:92" x14ac:dyDescent="0.25">
      <c r="A46" t="s">
        <v>99</v>
      </c>
      <c r="B46" s="5">
        <v>0</v>
      </c>
      <c r="C46" s="5">
        <v>0</v>
      </c>
      <c r="D46" s="5">
        <v>0</v>
      </c>
      <c r="E46" s="5">
        <v>0</v>
      </c>
      <c r="F46" s="5">
        <v>0</v>
      </c>
      <c r="G46" s="5">
        <v>0</v>
      </c>
      <c r="H46" s="5">
        <v>0</v>
      </c>
      <c r="I46" s="5">
        <v>0</v>
      </c>
      <c r="J46" s="5">
        <v>0</v>
      </c>
      <c r="K46" s="5">
        <v>-1.4408310000000001E-2</v>
      </c>
      <c r="L46" s="5">
        <v>-8.7713730000000004E-2</v>
      </c>
      <c r="M46" s="5">
        <v>-0.119411</v>
      </c>
      <c r="N46" s="5">
        <v>-0.142009</v>
      </c>
      <c r="O46" s="5">
        <v>-0.138957</v>
      </c>
      <c r="P46" s="5">
        <v>-0.122242</v>
      </c>
      <c r="Q46" s="5">
        <v>-0.101358</v>
      </c>
      <c r="R46" s="5">
        <v>-8.6014199999999999E-2</v>
      </c>
      <c r="S46" s="5">
        <v>-7.1903159999999994E-2</v>
      </c>
      <c r="T46" s="5">
        <v>-5.7856379999999999E-2</v>
      </c>
      <c r="U46" s="5">
        <v>-4.7275299999999999E-2</v>
      </c>
      <c r="V46" s="5">
        <v>-3.8894379999999999E-2</v>
      </c>
      <c r="W46" s="5">
        <v>-3.3059350000000001E-2</v>
      </c>
      <c r="X46" s="5">
        <v>-2.9447290000000001E-2</v>
      </c>
      <c r="Y46" s="5">
        <v>-2.850219E-2</v>
      </c>
      <c r="Z46" s="5">
        <v>-3.016632E-2</v>
      </c>
      <c r="AA46" s="5">
        <v>-3.4735870000000002E-2</v>
      </c>
      <c r="AB46" s="5">
        <v>-4.2447390000000002E-2</v>
      </c>
      <c r="AC46" s="5">
        <v>-5.3764600000000003E-2</v>
      </c>
      <c r="AD46" s="5">
        <v>-6.9111279999999997E-2</v>
      </c>
      <c r="AF46" t="s">
        <v>99</v>
      </c>
      <c r="AG46" s="5">
        <v>8.349977E-4</v>
      </c>
      <c r="AH46" s="5">
        <v>-1.151198E-2</v>
      </c>
      <c r="AI46" s="5">
        <v>-2.4799620000000001E-2</v>
      </c>
      <c r="AJ46" s="5">
        <v>-3.6127039999999999E-2</v>
      </c>
      <c r="AK46" s="5">
        <v>-6.0855119999999999E-2</v>
      </c>
      <c r="AL46" s="5">
        <v>-6.6905359999999997E-2</v>
      </c>
      <c r="AM46" s="5">
        <v>-6.2387329999999998E-2</v>
      </c>
      <c r="AN46" s="5">
        <v>-5.5674149999999999E-2</v>
      </c>
      <c r="AO46" s="5">
        <v>-4.4647680000000002E-2</v>
      </c>
      <c r="AP46" s="5">
        <v>-3.6423620000000004E-2</v>
      </c>
      <c r="AQ46" s="5">
        <v>-9.5382986000000003E-2</v>
      </c>
      <c r="AR46" s="5">
        <v>-0.10271299</v>
      </c>
      <c r="AS46" s="5">
        <v>-9.4664589999999993E-2</v>
      </c>
      <c r="AT46" s="5">
        <v>-5.5706220000000001E-2</v>
      </c>
      <c r="AU46" s="5">
        <v>-4.8640000000000072E-3</v>
      </c>
      <c r="AV46" s="5">
        <v>5.8230000000000004E-2</v>
      </c>
      <c r="AW46" s="5">
        <v>0.1062538</v>
      </c>
      <c r="AX46" s="5">
        <v>0.15266684</v>
      </c>
      <c r="AY46" s="5">
        <v>0.19788662000000001</v>
      </c>
      <c r="AZ46" s="5">
        <v>0.23050070000000003</v>
      </c>
      <c r="BA46" s="5">
        <v>0.25641162000000001</v>
      </c>
      <c r="BB46" s="5">
        <v>0.27380864999999999</v>
      </c>
      <c r="BC46" s="5">
        <v>0.28560770999999996</v>
      </c>
      <c r="BD46" s="5">
        <v>0.28850881</v>
      </c>
      <c r="BE46" s="5">
        <v>0.28641067999999997</v>
      </c>
      <c r="BF46" s="5">
        <v>0.28179113</v>
      </c>
      <c r="BG46" s="5">
        <v>0.28253061000000002</v>
      </c>
      <c r="BH46" s="5">
        <v>0.28029940000000003</v>
      </c>
      <c r="BI46" s="5">
        <v>0.27484172000000001</v>
      </c>
      <c r="BK46" t="s">
        <v>99</v>
      </c>
      <c r="BL46" s="5">
        <v>1018.3166938557758</v>
      </c>
      <c r="BM46" s="5">
        <v>1036.592929841059</v>
      </c>
      <c r="BN46" s="5">
        <v>1054.4592329127631</v>
      </c>
      <c r="BO46" s="5">
        <v>1072.934308270492</v>
      </c>
      <c r="BP46" s="5">
        <v>1091.8774935581953</v>
      </c>
      <c r="BQ46" s="5">
        <v>1112.7539816584751</v>
      </c>
      <c r="BR46" s="5">
        <v>1134.7130657108253</v>
      </c>
      <c r="BS46" s="5">
        <v>1157.196845431441</v>
      </c>
      <c r="BT46" s="5">
        <v>1180.1308691799425</v>
      </c>
      <c r="BU46" s="5">
        <v>1203.0333805285725</v>
      </c>
      <c r="BV46" s="5">
        <v>1225.009383291889</v>
      </c>
      <c r="BW46" s="5">
        <v>1247.5810125196408</v>
      </c>
      <c r="BX46" s="5">
        <v>1269.6186380506304</v>
      </c>
      <c r="BY46" s="5">
        <v>1292.0774269872256</v>
      </c>
      <c r="BZ46" s="5">
        <v>1314.7572165295646</v>
      </c>
      <c r="CA46" s="5">
        <v>1337.7396726251018</v>
      </c>
      <c r="CB46" s="5">
        <v>1360.6259266494139</v>
      </c>
      <c r="CC46" s="5">
        <v>1383.6312676207895</v>
      </c>
      <c r="CD46" s="5">
        <v>1406.7838961880086</v>
      </c>
      <c r="CE46" s="5">
        <v>1429.9033929759987</v>
      </c>
      <c r="CF46" s="5">
        <v>1453.0681510796592</v>
      </c>
      <c r="CG46" s="5">
        <v>1476.2469657462773</v>
      </c>
      <c r="CH46" s="5">
        <v>1499.4719969367209</v>
      </c>
      <c r="CI46" s="5">
        <v>1522.6811602578925</v>
      </c>
      <c r="CJ46" s="5">
        <v>1545.9169350621146</v>
      </c>
      <c r="CK46" s="5">
        <v>1569.19997483361</v>
      </c>
      <c r="CL46" s="5">
        <v>1592.6377780351722</v>
      </c>
      <c r="CM46" s="5">
        <v>1616.0842312697616</v>
      </c>
      <c r="CN46" s="5">
        <v>1639.5137657862035</v>
      </c>
    </row>
    <row r="47" spans="1:92" x14ac:dyDescent="0.25">
      <c r="A47" t="s">
        <v>100</v>
      </c>
      <c r="B47" s="5">
        <v>0</v>
      </c>
      <c r="C47" s="5">
        <v>0</v>
      </c>
      <c r="D47" s="5">
        <v>0</v>
      </c>
      <c r="E47" s="5">
        <v>0</v>
      </c>
      <c r="F47" s="5">
        <v>0</v>
      </c>
      <c r="G47" s="5">
        <v>0</v>
      </c>
      <c r="H47" s="5">
        <v>0</v>
      </c>
      <c r="I47" s="5">
        <v>0</v>
      </c>
      <c r="J47" s="5">
        <v>0</v>
      </c>
      <c r="K47" s="5">
        <v>-1.1388789999999999E-2</v>
      </c>
      <c r="L47" s="5">
        <v>-2.7896089999999998E-2</v>
      </c>
      <c r="M47" s="5">
        <v>-2.567206E-2</v>
      </c>
      <c r="N47" s="5">
        <v>-1.4202050000000001E-2</v>
      </c>
      <c r="O47" s="5">
        <v>6.402329E-3</v>
      </c>
      <c r="P47" s="5">
        <v>3.0363299999999999E-2</v>
      </c>
      <c r="Q47" s="5">
        <v>5.5099170000000003E-2</v>
      </c>
      <c r="R47" s="5">
        <v>7.7747709999999998E-2</v>
      </c>
      <c r="S47" s="5">
        <v>0.100024</v>
      </c>
      <c r="T47" s="5">
        <v>0.12128700000000001</v>
      </c>
      <c r="U47" s="5">
        <v>0.14088000000000001</v>
      </c>
      <c r="V47" s="5">
        <v>0.158553</v>
      </c>
      <c r="W47" s="5">
        <v>0.17380200000000001</v>
      </c>
      <c r="X47" s="5">
        <v>0.18613299999999999</v>
      </c>
      <c r="Y47" s="5">
        <v>0.194961</v>
      </c>
      <c r="Z47" s="5">
        <v>0.19980000000000001</v>
      </c>
      <c r="AA47" s="5">
        <v>0.200017</v>
      </c>
      <c r="AB47" s="5">
        <v>0.19491900000000001</v>
      </c>
      <c r="AC47" s="5">
        <v>0.18373600000000001</v>
      </c>
      <c r="AD47" s="5">
        <v>0.16566700000000001</v>
      </c>
      <c r="AF47" t="s">
        <v>100</v>
      </c>
      <c r="AG47" s="5">
        <v>2.888032E-3</v>
      </c>
      <c r="AH47" s="5">
        <v>-1.040484E-2</v>
      </c>
      <c r="AI47" s="5">
        <v>-2.805823E-2</v>
      </c>
      <c r="AJ47" s="5">
        <v>-4.540512E-2</v>
      </c>
      <c r="AK47" s="5">
        <v>-6.3914369999999998E-2</v>
      </c>
      <c r="AL47" s="5">
        <v>-7.5524999999999995E-2</v>
      </c>
      <c r="AM47" s="5">
        <v>-7.5593560000000004E-2</v>
      </c>
      <c r="AN47" s="5">
        <v>-7.2120950000000003E-2</v>
      </c>
      <c r="AO47" s="5">
        <v>-6.0134470000000002E-2</v>
      </c>
      <c r="AP47" s="5">
        <v>-3.7836010000000003E-2</v>
      </c>
      <c r="AQ47" s="5">
        <v>-2.5694205999999997E-2</v>
      </c>
      <c r="AR47" s="5">
        <v>1.653195E-2</v>
      </c>
      <c r="AS47" s="5">
        <v>7.4641089999999993E-2</v>
      </c>
      <c r="AT47" s="5">
        <v>0.14988732900000001</v>
      </c>
      <c r="AU47" s="5">
        <v>0.2281243</v>
      </c>
      <c r="AV47" s="5">
        <v>0.31767716999999995</v>
      </c>
      <c r="AW47" s="5">
        <v>0.39998370999999999</v>
      </c>
      <c r="AX47" s="5">
        <v>0.48374200000000001</v>
      </c>
      <c r="AY47" s="5">
        <v>0.56725999999999999</v>
      </c>
      <c r="AZ47" s="5">
        <v>0.640038</v>
      </c>
      <c r="BA47" s="5">
        <v>0.70628200000000008</v>
      </c>
      <c r="BB47" s="5">
        <v>0.763818</v>
      </c>
      <c r="BC47" s="5">
        <v>0.81387299999999996</v>
      </c>
      <c r="BD47" s="5">
        <v>0.85304200000000008</v>
      </c>
      <c r="BE47" s="5">
        <v>0.88297799999999993</v>
      </c>
      <c r="BF47" s="5">
        <v>0.90622199999999997</v>
      </c>
      <c r="BG47" s="5">
        <v>0.9301600000000001</v>
      </c>
      <c r="BH47" s="5">
        <v>0.94811599999999996</v>
      </c>
      <c r="BI47" s="5">
        <v>0.95950800000000003</v>
      </c>
      <c r="BK47" t="s">
        <v>100</v>
      </c>
      <c r="BL47" s="5">
        <v>2938.2038277371298</v>
      </c>
      <c r="BM47" s="5">
        <v>3001.3237942610544</v>
      </c>
      <c r="BN47" s="5">
        <v>3064.5235664292786</v>
      </c>
      <c r="BO47" s="5">
        <v>3129.0176930603611</v>
      </c>
      <c r="BP47" s="5">
        <v>3194.7524182347761</v>
      </c>
      <c r="BQ47" s="5">
        <v>3263.6322221682362</v>
      </c>
      <c r="BR47" s="5">
        <v>3334.2627560426249</v>
      </c>
      <c r="BS47" s="5">
        <v>3406.1618138286258</v>
      </c>
      <c r="BT47" s="5">
        <v>3479.0084011070753</v>
      </c>
      <c r="BU47" s="5">
        <v>3552.3066744075886</v>
      </c>
      <c r="BV47" s="5">
        <v>3625.0437168745902</v>
      </c>
      <c r="BW47" s="5">
        <v>3698.9901301471596</v>
      </c>
      <c r="BX47" s="5">
        <v>3772.6382951011142</v>
      </c>
      <c r="BY47" s="5">
        <v>3847.1620974584375</v>
      </c>
      <c r="BZ47" s="5">
        <v>3922.0581748143368</v>
      </c>
      <c r="CA47" s="5">
        <v>3997.8500196211203</v>
      </c>
      <c r="CB47" s="5">
        <v>4073.634684881928</v>
      </c>
      <c r="CC47" s="5">
        <v>4149.8679390206053</v>
      </c>
      <c r="CD47" s="5">
        <v>4226.5409317066969</v>
      </c>
      <c r="CE47" s="5">
        <v>4303.1824871030412</v>
      </c>
      <c r="CF47" s="5">
        <v>4379.9590289120042</v>
      </c>
      <c r="CG47" s="5">
        <v>4456.7665159800254</v>
      </c>
      <c r="CH47" s="5">
        <v>4533.6354913470614</v>
      </c>
      <c r="CI47" s="5">
        <v>4610.3817923923471</v>
      </c>
      <c r="CJ47" s="5">
        <v>4687.0323731679873</v>
      </c>
      <c r="CK47" s="5">
        <v>4763.6513580317624</v>
      </c>
      <c r="CL47" s="5">
        <v>4840.5358362176084</v>
      </c>
      <c r="CM47" s="5">
        <v>4917.3170738968302</v>
      </c>
      <c r="CN47" s="5">
        <v>4993.8918123337526</v>
      </c>
    </row>
    <row r="48" spans="1:92" x14ac:dyDescent="0.25">
      <c r="A48" t="s">
        <v>101</v>
      </c>
      <c r="B48" s="5">
        <v>0</v>
      </c>
      <c r="C48" s="5">
        <v>0</v>
      </c>
      <c r="D48" s="5">
        <v>0</v>
      </c>
      <c r="E48" s="5">
        <v>0</v>
      </c>
      <c r="F48" s="5">
        <v>0</v>
      </c>
      <c r="G48" s="5">
        <v>0</v>
      </c>
      <c r="H48" s="5">
        <v>0</v>
      </c>
      <c r="I48" s="5">
        <v>0</v>
      </c>
      <c r="J48" s="5">
        <v>0</v>
      </c>
      <c r="K48" s="5">
        <v>-1.0796419999999999E-2</v>
      </c>
      <c r="L48" s="5">
        <v>-8.4650520000000007E-2</v>
      </c>
      <c r="M48" s="5">
        <v>-0.12997500000000001</v>
      </c>
      <c r="N48" s="5">
        <v>-0.16799500000000001</v>
      </c>
      <c r="O48" s="5">
        <v>-0.18001900000000001</v>
      </c>
      <c r="P48" s="5">
        <v>-0.17204</v>
      </c>
      <c r="Q48" s="5">
        <v>-0.152032</v>
      </c>
      <c r="R48" s="5">
        <v>-0.13201299999999999</v>
      </c>
      <c r="S48" s="5">
        <v>-0.109847</v>
      </c>
      <c r="T48" s="5">
        <v>-8.6071250000000002E-2</v>
      </c>
      <c r="U48" s="5">
        <v>-6.4129519999999995E-2</v>
      </c>
      <c r="V48" s="5">
        <v>-4.43589E-2</v>
      </c>
      <c r="W48" s="5">
        <v>-2.7970999999999999E-2</v>
      </c>
      <c r="X48" s="5">
        <v>-1.55596E-2</v>
      </c>
      <c r="Y48" s="5">
        <v>-8.190602E-3</v>
      </c>
      <c r="Z48" s="5">
        <v>-6.4880249999999997E-3</v>
      </c>
      <c r="AA48" s="5">
        <v>-1.1331219999999999E-2</v>
      </c>
      <c r="AB48" s="5">
        <v>-2.3636899999999999E-2</v>
      </c>
      <c r="AC48" s="5">
        <v>-4.450834E-2</v>
      </c>
      <c r="AD48" s="5">
        <v>-7.5076550000000006E-2</v>
      </c>
      <c r="AF48" t="s">
        <v>101</v>
      </c>
      <c r="AG48" s="5">
        <v>3.9728790000000003E-3</v>
      </c>
      <c r="AH48" s="5">
        <v>-1.114919E-2</v>
      </c>
      <c r="AI48" s="5">
        <v>-3.3127539999999997E-2</v>
      </c>
      <c r="AJ48" s="5">
        <v>-5.5940419999999998E-2</v>
      </c>
      <c r="AK48" s="5">
        <v>-0.10331600000000001</v>
      </c>
      <c r="AL48" s="5">
        <v>-0.13180500000000001</v>
      </c>
      <c r="AM48" s="5">
        <v>-0.141349</v>
      </c>
      <c r="AN48" s="5">
        <v>-0.143063</v>
      </c>
      <c r="AO48" s="5">
        <v>-0.13335900000000001</v>
      </c>
      <c r="AP48" s="5">
        <v>-0.12426142</v>
      </c>
      <c r="AQ48" s="5">
        <v>-0.17205978999999999</v>
      </c>
      <c r="AR48" s="5">
        <v>-0.17577738000000001</v>
      </c>
      <c r="AS48" s="5">
        <v>-0.16072857700000001</v>
      </c>
      <c r="AT48" s="5">
        <v>-0.10801675000000001</v>
      </c>
      <c r="AU48" s="5">
        <v>-3.4090000000000009E-2</v>
      </c>
      <c r="AV48" s="5">
        <v>6.4896000000000009E-2</v>
      </c>
      <c r="AW48" s="5">
        <v>0.15832000000000002</v>
      </c>
      <c r="AX48" s="5">
        <v>0.25531300000000001</v>
      </c>
      <c r="AY48" s="5">
        <v>0.35353275000000001</v>
      </c>
      <c r="AZ48" s="5">
        <v>0.43866447999999997</v>
      </c>
      <c r="BA48" s="5">
        <v>0.51423110000000005</v>
      </c>
      <c r="BB48" s="5">
        <v>0.57721300000000009</v>
      </c>
      <c r="BC48" s="5">
        <v>0.6289304</v>
      </c>
      <c r="BD48" s="5">
        <v>0.66517639800000006</v>
      </c>
      <c r="BE48" s="5">
        <v>0.68800897500000002</v>
      </c>
      <c r="BF48" s="5">
        <v>0.70066477999999999</v>
      </c>
      <c r="BG48" s="5">
        <v>0.7127481</v>
      </c>
      <c r="BH48" s="5">
        <v>0.71716866000000001</v>
      </c>
      <c r="BI48" s="5">
        <v>0.71293644999999994</v>
      </c>
      <c r="BK48" t="s">
        <v>101</v>
      </c>
      <c r="BL48" s="5">
        <v>1853.3225916191034</v>
      </c>
      <c r="BM48" s="5">
        <v>1888.3898606039668</v>
      </c>
      <c r="BN48" s="5">
        <v>1922.2560691232763</v>
      </c>
      <c r="BO48" s="5">
        <v>1956.2986446399514</v>
      </c>
      <c r="BP48" s="5">
        <v>1990.3253449874678</v>
      </c>
      <c r="BQ48" s="5">
        <v>2026.1874153909193</v>
      </c>
      <c r="BR48" s="5">
        <v>2064.7550871207955</v>
      </c>
      <c r="BS48" s="5">
        <v>2104.9088063396566</v>
      </c>
      <c r="BT48" s="5">
        <v>2146.5228294296726</v>
      </c>
      <c r="BU48" s="5">
        <v>2188.7590606827039</v>
      </c>
      <c r="BV48" s="5">
        <v>2230.0171031665259</v>
      </c>
      <c r="BW48" s="5">
        <v>2272.5949268461995</v>
      </c>
      <c r="BX48" s="5">
        <v>2314.7588918648776</v>
      </c>
      <c r="BY48" s="5">
        <v>2357.8012204684856</v>
      </c>
      <c r="BZ48" s="5">
        <v>2401.4288506617177</v>
      </c>
      <c r="CA48" s="5">
        <v>2445.9053685786134</v>
      </c>
      <c r="CB48" s="5">
        <v>2490.4026779159935</v>
      </c>
      <c r="CC48" s="5">
        <v>2535.2479616915994</v>
      </c>
      <c r="CD48" s="5">
        <v>2580.390920519641</v>
      </c>
      <c r="CE48" s="5">
        <v>2625.5351453149233</v>
      </c>
      <c r="CF48" s="5">
        <v>2670.7487823360198</v>
      </c>
      <c r="CG48" s="5">
        <v>2715.9585333900318</v>
      </c>
      <c r="CH48" s="5">
        <v>2761.1682616378139</v>
      </c>
      <c r="CI48" s="5">
        <v>2806.2454445041585</v>
      </c>
      <c r="CJ48" s="5">
        <v>2851.2030307226901</v>
      </c>
      <c r="CK48" s="5">
        <v>2896.0917436343543</v>
      </c>
      <c r="CL48" s="5">
        <v>2941.1437412478308</v>
      </c>
      <c r="CM48" s="5">
        <v>2986.1094737814947</v>
      </c>
      <c r="CN48" s="5">
        <v>3030.9001297195045</v>
      </c>
    </row>
    <row r="49" spans="1:92" x14ac:dyDescent="0.25">
      <c r="A49" t="s">
        <v>102</v>
      </c>
      <c r="B49" s="5">
        <v>0</v>
      </c>
      <c r="C49" s="5">
        <v>0</v>
      </c>
      <c r="D49" s="5">
        <v>0</v>
      </c>
      <c r="E49" s="5">
        <v>0</v>
      </c>
      <c r="F49" s="5">
        <v>0</v>
      </c>
      <c r="G49" s="5">
        <v>0</v>
      </c>
      <c r="H49" s="5">
        <v>0</v>
      </c>
      <c r="I49" s="5">
        <v>0</v>
      </c>
      <c r="J49" s="5">
        <v>0</v>
      </c>
      <c r="K49" s="5">
        <v>-1.2671490000000001E-2</v>
      </c>
      <c r="L49" s="5">
        <v>-7.1560020000000002E-2</v>
      </c>
      <c r="M49" s="5">
        <v>-0.110887</v>
      </c>
      <c r="N49" s="5">
        <v>-0.14197199999999999</v>
      </c>
      <c r="O49" s="5">
        <v>-0.152557</v>
      </c>
      <c r="P49" s="5">
        <v>-0.14789099999999999</v>
      </c>
      <c r="Q49" s="5">
        <v>-0.13450699999999999</v>
      </c>
      <c r="R49" s="5">
        <v>-0.122294</v>
      </c>
      <c r="S49" s="5">
        <v>-0.110528</v>
      </c>
      <c r="T49" s="5">
        <v>-9.9974889999999997E-2</v>
      </c>
      <c r="U49" s="5">
        <v>-9.2677910000000002E-2</v>
      </c>
      <c r="V49" s="5">
        <v>-8.8797349999999997E-2</v>
      </c>
      <c r="W49" s="5">
        <v>-8.8954569999999997E-2</v>
      </c>
      <c r="X49" s="5">
        <v>-9.3407240000000002E-2</v>
      </c>
      <c r="Y49" s="5">
        <v>-0.10267800000000001</v>
      </c>
      <c r="Z49" s="5">
        <v>-0.117024</v>
      </c>
      <c r="AA49" s="5">
        <v>-0.13692699999999999</v>
      </c>
      <c r="AB49" s="5">
        <v>-0.162934</v>
      </c>
      <c r="AC49" s="5">
        <v>-0.195772</v>
      </c>
      <c r="AD49" s="5">
        <v>-0.23622299999999999</v>
      </c>
      <c r="AF49" t="s">
        <v>102</v>
      </c>
      <c r="AG49" s="5">
        <v>7.613379E-3</v>
      </c>
      <c r="AH49" s="5">
        <v>-5.0488520000000004E-3</v>
      </c>
      <c r="AI49" s="5">
        <v>-2.5252489999999999E-2</v>
      </c>
      <c r="AJ49" s="5">
        <v>-4.4844700000000001E-2</v>
      </c>
      <c r="AK49" s="5">
        <v>-8.3997169999999996E-2</v>
      </c>
      <c r="AL49" s="5">
        <v>-0.10538599999999999</v>
      </c>
      <c r="AM49" s="5">
        <v>-0.105582</v>
      </c>
      <c r="AN49" s="5">
        <v>-9.6346710000000002E-2</v>
      </c>
      <c r="AO49" s="5">
        <v>-7.5675060000000002E-2</v>
      </c>
      <c r="AP49" s="5">
        <v>-5.5784859999999999E-2</v>
      </c>
      <c r="AQ49" s="5">
        <v>-7.6522346000000005E-2</v>
      </c>
      <c r="AR49" s="5">
        <v>-6.3341439999999999E-2</v>
      </c>
      <c r="AS49" s="5">
        <v>-3.2598999999999989E-2</v>
      </c>
      <c r="AT49" s="5">
        <v>2.6935000000000014E-2</v>
      </c>
      <c r="AU49" s="5">
        <v>9.8319000000000017E-2</v>
      </c>
      <c r="AV49" s="5">
        <v>0.18563400000000002</v>
      </c>
      <c r="AW49" s="5">
        <v>0.26316400000000001</v>
      </c>
      <c r="AX49" s="5">
        <v>0.33782799999999996</v>
      </c>
      <c r="AY49" s="5">
        <v>0.40846611000000005</v>
      </c>
      <c r="AZ49" s="5">
        <v>0.46230308999999992</v>
      </c>
      <c r="BA49" s="5">
        <v>0.50408765</v>
      </c>
      <c r="BB49" s="5">
        <v>0.53326543000000004</v>
      </c>
      <c r="BC49" s="5">
        <v>0.55234875999999999</v>
      </c>
      <c r="BD49" s="5">
        <v>0.55895699999999993</v>
      </c>
      <c r="BE49" s="5">
        <v>0.55521399999999999</v>
      </c>
      <c r="BF49" s="5">
        <v>0.54483599999999999</v>
      </c>
      <c r="BG49" s="5">
        <v>0.53634899999999996</v>
      </c>
      <c r="BH49" s="5">
        <v>0.5234669999999999</v>
      </c>
      <c r="BI49" s="5">
        <v>0.50458700000000001</v>
      </c>
      <c r="BK49" t="s">
        <v>102</v>
      </c>
      <c r="BL49" s="5">
        <v>1156.1396093764236</v>
      </c>
      <c r="BM49" s="5">
        <v>1177.7879775031704</v>
      </c>
      <c r="BN49" s="5">
        <v>1198.8355198835802</v>
      </c>
      <c r="BO49" s="5">
        <v>1220.1812768573716</v>
      </c>
      <c r="BP49" s="5">
        <v>1241.8105699906521</v>
      </c>
      <c r="BQ49" s="5">
        <v>1264.9390371991371</v>
      </c>
      <c r="BR49" s="5">
        <v>1289.7579053517907</v>
      </c>
      <c r="BS49" s="5">
        <v>1315.7114407034787</v>
      </c>
      <c r="BT49" s="5">
        <v>1342.5994519510618</v>
      </c>
      <c r="BU49" s="5">
        <v>1369.8078320194788</v>
      </c>
      <c r="BV49" s="5">
        <v>1396.5275692328007</v>
      </c>
      <c r="BW49" s="5">
        <v>1423.8296279444908</v>
      </c>
      <c r="BX49" s="5">
        <v>1450.8233342821238</v>
      </c>
      <c r="BY49" s="5">
        <v>1478.1573253360202</v>
      </c>
      <c r="BZ49" s="5">
        <v>1505.6764160176012</v>
      </c>
      <c r="CA49" s="5">
        <v>1533.5755001294722</v>
      </c>
      <c r="CB49" s="5">
        <v>1561.4187829272407</v>
      </c>
      <c r="CC49" s="5">
        <v>1589.36917120059</v>
      </c>
      <c r="CD49" s="5">
        <v>1617.4245003767874</v>
      </c>
      <c r="CE49" s="5">
        <v>1645.3988131868978</v>
      </c>
      <c r="CF49" s="5">
        <v>1673.3553117866836</v>
      </c>
      <c r="CG49" s="5">
        <v>1701.2787800523997</v>
      </c>
      <c r="CH49" s="5">
        <v>1729.1912432491665</v>
      </c>
      <c r="CI49" s="5">
        <v>1757.0357859574844</v>
      </c>
      <c r="CJ49" s="5">
        <v>1784.8227144232501</v>
      </c>
      <c r="CK49" s="5">
        <v>1812.5925207246764</v>
      </c>
      <c r="CL49" s="5">
        <v>1840.4739624422448</v>
      </c>
      <c r="CM49" s="5">
        <v>1868.3299406429744</v>
      </c>
      <c r="CN49" s="5">
        <v>1896.0990879434926</v>
      </c>
    </row>
    <row r="50" spans="1:92" x14ac:dyDescent="0.25">
      <c r="A50" t="s">
        <v>103</v>
      </c>
      <c r="B50" s="5">
        <v>0</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0</v>
      </c>
      <c r="U50" s="5">
        <v>0</v>
      </c>
      <c r="V50" s="5">
        <v>0</v>
      </c>
      <c r="W50" s="5">
        <v>0</v>
      </c>
      <c r="X50" s="5">
        <v>0</v>
      </c>
      <c r="Y50" s="5">
        <v>0</v>
      </c>
      <c r="Z50" s="5">
        <v>0</v>
      </c>
      <c r="AA50" s="5">
        <v>0</v>
      </c>
      <c r="AB50" s="5">
        <v>0</v>
      </c>
      <c r="AC50" s="5">
        <v>0</v>
      </c>
      <c r="AD50" s="5">
        <v>0</v>
      </c>
      <c r="AF50" t="s">
        <v>103</v>
      </c>
      <c r="AG50" s="5">
        <v>0</v>
      </c>
      <c r="AH50" s="5">
        <v>0</v>
      </c>
      <c r="AI50" s="5">
        <v>0</v>
      </c>
      <c r="AJ50" s="5">
        <v>0</v>
      </c>
      <c r="AK50" s="5">
        <v>0</v>
      </c>
      <c r="AL50" s="5">
        <v>0</v>
      </c>
      <c r="AM50" s="5">
        <v>0</v>
      </c>
      <c r="AN50" s="5">
        <v>0</v>
      </c>
      <c r="AO50" s="5">
        <v>0</v>
      </c>
      <c r="AP50" s="5">
        <v>0</v>
      </c>
      <c r="AQ50" s="5">
        <v>0</v>
      </c>
      <c r="AR50" s="5">
        <v>0</v>
      </c>
      <c r="AS50" s="5">
        <v>0</v>
      </c>
      <c r="AT50" s="5">
        <v>0</v>
      </c>
      <c r="AU50" s="5">
        <v>0</v>
      </c>
      <c r="AV50" s="5">
        <v>0</v>
      </c>
      <c r="AW50" s="5">
        <v>0</v>
      </c>
      <c r="AX50" s="5">
        <v>0</v>
      </c>
      <c r="AY50" s="5">
        <v>0</v>
      </c>
      <c r="AZ50" s="5">
        <v>0</v>
      </c>
      <c r="BA50" s="5">
        <v>0</v>
      </c>
      <c r="BB50" s="5">
        <v>0</v>
      </c>
      <c r="BC50" s="5">
        <v>0</v>
      </c>
      <c r="BD50" s="5">
        <v>0</v>
      </c>
      <c r="BE50" s="5">
        <v>0</v>
      </c>
      <c r="BF50" s="5">
        <v>0</v>
      </c>
      <c r="BG50" s="5">
        <v>0</v>
      </c>
      <c r="BH50" s="5">
        <v>0</v>
      </c>
      <c r="BI50" s="5">
        <v>0</v>
      </c>
      <c r="BK50" t="s">
        <v>103</v>
      </c>
      <c r="BL50" s="5">
        <v>87.488990999999999</v>
      </c>
      <c r="BM50" s="5">
        <v>87.488990999999999</v>
      </c>
      <c r="BN50" s="5">
        <v>87.488990999999999</v>
      </c>
      <c r="BO50" s="5">
        <v>87.488990999999999</v>
      </c>
      <c r="BP50" s="5">
        <v>87.488990999999999</v>
      </c>
      <c r="BQ50" s="5">
        <v>87.488990999999999</v>
      </c>
      <c r="BR50" s="5">
        <v>87.488990999999999</v>
      </c>
      <c r="BS50" s="5">
        <v>87.488990999999999</v>
      </c>
      <c r="BT50" s="5">
        <v>87.488990999999999</v>
      </c>
      <c r="BU50" s="5">
        <v>87.488990999999999</v>
      </c>
      <c r="BV50" s="5">
        <v>87.488990999999999</v>
      </c>
      <c r="BW50" s="5">
        <v>87.488990999999999</v>
      </c>
      <c r="BX50" s="5">
        <v>87.488990999999999</v>
      </c>
      <c r="BY50" s="5">
        <v>87.488990999999999</v>
      </c>
      <c r="BZ50" s="5">
        <v>87.488990999999999</v>
      </c>
      <c r="CA50" s="5">
        <v>87.488990999999999</v>
      </c>
      <c r="CB50" s="5">
        <v>87.488990999999999</v>
      </c>
      <c r="CC50" s="5">
        <v>87.488990999999999</v>
      </c>
      <c r="CD50" s="5">
        <v>87.488990999999999</v>
      </c>
      <c r="CE50" s="5">
        <v>87.488990999999999</v>
      </c>
      <c r="CF50" s="5">
        <v>87.488990999999999</v>
      </c>
      <c r="CG50" s="5">
        <v>87.488990999999999</v>
      </c>
      <c r="CH50" s="5">
        <v>87.488990999999999</v>
      </c>
      <c r="CI50" s="5">
        <v>87.488990999999999</v>
      </c>
      <c r="CJ50" s="5">
        <v>87.488990999999999</v>
      </c>
      <c r="CK50" s="5">
        <v>87.488990999999999</v>
      </c>
      <c r="CL50" s="5">
        <v>87.488990999999999</v>
      </c>
      <c r="CM50" s="5">
        <v>87.488990999999999</v>
      </c>
      <c r="CN50" s="5">
        <v>87.488990999999999</v>
      </c>
    </row>
    <row r="51" spans="1:92" x14ac:dyDescent="0.25">
      <c r="A51" t="s">
        <v>104</v>
      </c>
      <c r="B51" s="5">
        <v>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0</v>
      </c>
      <c r="Y51" s="5">
        <v>0</v>
      </c>
      <c r="Z51" s="5">
        <v>0</v>
      </c>
      <c r="AA51" s="5">
        <v>0</v>
      </c>
      <c r="AB51" s="5">
        <v>0</v>
      </c>
      <c r="AC51" s="5">
        <v>0</v>
      </c>
      <c r="AD51" s="5">
        <v>0</v>
      </c>
      <c r="AF51" t="s">
        <v>104</v>
      </c>
      <c r="AG51" s="5">
        <v>-5.5</v>
      </c>
      <c r="AH51" s="5">
        <v>-9.7524999999999995</v>
      </c>
      <c r="AI51" s="5">
        <v>-12.911199999999999</v>
      </c>
      <c r="AJ51" s="5">
        <v>-15.5238</v>
      </c>
      <c r="AK51" s="5">
        <v>-17.6357</v>
      </c>
      <c r="AL51" s="5">
        <v>-19.283000000000001</v>
      </c>
      <c r="AM51" s="5">
        <v>-20.4938</v>
      </c>
      <c r="AN51" s="5">
        <v>-21.288799999999998</v>
      </c>
      <c r="AO51" s="5">
        <v>-21.288799999999998</v>
      </c>
      <c r="AP51" s="5">
        <v>-21.288799999999998</v>
      </c>
      <c r="AQ51" s="5">
        <v>-21.288799999999998</v>
      </c>
      <c r="AR51" s="5">
        <v>-21.288799999999998</v>
      </c>
      <c r="AS51" s="5">
        <v>-21.288799999999998</v>
      </c>
      <c r="AT51" s="5">
        <v>-21.288799999999998</v>
      </c>
      <c r="AU51" s="5">
        <v>-21.288799999999998</v>
      </c>
      <c r="AV51" s="5">
        <v>-21.288799999999998</v>
      </c>
      <c r="AW51" s="5">
        <v>-21.288799999999998</v>
      </c>
      <c r="AX51" s="5">
        <v>-21.288799999999998</v>
      </c>
      <c r="AY51" s="5">
        <v>-21.288799999999998</v>
      </c>
      <c r="AZ51" s="5">
        <v>-21.288799999999998</v>
      </c>
      <c r="BA51" s="5">
        <v>-21.288799999999998</v>
      </c>
      <c r="BB51" s="5">
        <v>-21.288799999999998</v>
      </c>
      <c r="BC51" s="5">
        <v>-21.288799999999998</v>
      </c>
      <c r="BD51" s="5">
        <v>-21.288799999999998</v>
      </c>
      <c r="BE51" s="5">
        <v>-21.288799999999998</v>
      </c>
      <c r="BF51" s="5">
        <v>-21.288799999999998</v>
      </c>
      <c r="BG51" s="5">
        <v>-21.288799999999998</v>
      </c>
      <c r="BH51" s="5">
        <v>-21.288799999999998</v>
      </c>
      <c r="BI51" s="5">
        <v>-21.288799999999998</v>
      </c>
      <c r="BK51" t="s">
        <v>104</v>
      </c>
      <c r="BL51" s="5">
        <v>146.61236047499997</v>
      </c>
      <c r="BM51" s="5">
        <v>140.01480425362499</v>
      </c>
      <c r="BN51" s="5">
        <v>135.11422792523999</v>
      </c>
      <c r="BO51" s="5">
        <v>131.06090038050999</v>
      </c>
      <c r="BP51" s="5">
        <v>127.784385628265</v>
      </c>
      <c r="BQ51" s="5">
        <v>125.22867619534999</v>
      </c>
      <c r="BR51" s="5">
        <v>123.35017623700999</v>
      </c>
      <c r="BS51" s="5">
        <v>122.11677066476</v>
      </c>
      <c r="BT51" s="5">
        <v>122.11677066476</v>
      </c>
      <c r="BU51" s="5">
        <v>122.11677066476</v>
      </c>
      <c r="BV51" s="5">
        <v>122.11677066476</v>
      </c>
      <c r="BW51" s="5">
        <v>122.11677066476</v>
      </c>
      <c r="BX51" s="5">
        <v>122.11677066476</v>
      </c>
      <c r="BY51" s="5">
        <v>122.11677066476</v>
      </c>
      <c r="BZ51" s="5">
        <v>122.11677066476</v>
      </c>
      <c r="CA51" s="5">
        <v>122.11677066476</v>
      </c>
      <c r="CB51" s="5">
        <v>122.11677066476</v>
      </c>
      <c r="CC51" s="5">
        <v>122.11677066476</v>
      </c>
      <c r="CD51" s="5">
        <v>122.11677066476</v>
      </c>
      <c r="CE51" s="5">
        <v>122.11677066476</v>
      </c>
      <c r="CF51" s="5">
        <v>122.11677066476</v>
      </c>
      <c r="CG51" s="5">
        <v>122.11677066476</v>
      </c>
      <c r="CH51" s="5">
        <v>122.11677066476</v>
      </c>
      <c r="CI51" s="5">
        <v>122.11677066476</v>
      </c>
      <c r="CJ51" s="5">
        <v>122.11677066476</v>
      </c>
      <c r="CK51" s="5">
        <v>122.11677066476</v>
      </c>
      <c r="CL51" s="5">
        <v>122.11677066476</v>
      </c>
      <c r="CM51" s="5">
        <v>122.11677066476</v>
      </c>
      <c r="CN51" s="5">
        <v>122.11677066476</v>
      </c>
    </row>
    <row r="52" spans="1:92" x14ac:dyDescent="0.25">
      <c r="A52" t="s">
        <v>105</v>
      </c>
      <c r="B52" s="5">
        <v>0</v>
      </c>
      <c r="C52" s="5">
        <v>0</v>
      </c>
      <c r="D52" s="5">
        <v>0</v>
      </c>
      <c r="E52" s="5">
        <v>0</v>
      </c>
      <c r="F52" s="5">
        <v>0</v>
      </c>
      <c r="G52" s="5">
        <v>0</v>
      </c>
      <c r="H52" s="5">
        <v>0</v>
      </c>
      <c r="I52" s="5">
        <v>0</v>
      </c>
      <c r="J52" s="5">
        <v>0</v>
      </c>
      <c r="K52" s="5">
        <v>0.42621900000000001</v>
      </c>
      <c r="L52" s="5">
        <v>2.40387</v>
      </c>
      <c r="M52" s="5">
        <v>3.4996200000000002</v>
      </c>
      <c r="N52" s="5">
        <v>4.6525299999999996</v>
      </c>
      <c r="O52" s="5">
        <v>5.2319300000000002</v>
      </c>
      <c r="P52" s="5">
        <v>5.4834199999999997</v>
      </c>
      <c r="Q52" s="5">
        <v>5.65822</v>
      </c>
      <c r="R52" s="5">
        <v>6.0074500000000004</v>
      </c>
      <c r="S52" s="5">
        <v>6.3928500000000001</v>
      </c>
      <c r="T52" s="5">
        <v>6.7463600000000001</v>
      </c>
      <c r="U52" s="5">
        <v>7.1887800000000004</v>
      </c>
      <c r="V52" s="5">
        <v>7.66723</v>
      </c>
      <c r="W52" s="5">
        <v>8.1959999999999997</v>
      </c>
      <c r="X52" s="5">
        <v>8.7617499999999993</v>
      </c>
      <c r="Y52" s="5">
        <v>9.3824500000000004</v>
      </c>
      <c r="Z52" s="5">
        <v>10.0596</v>
      </c>
      <c r="AA52" s="5">
        <v>10.805400000000001</v>
      </c>
      <c r="AB52" s="5">
        <v>11.6319</v>
      </c>
      <c r="AC52" s="5">
        <v>12.555</v>
      </c>
      <c r="AD52" s="5">
        <v>13.5922</v>
      </c>
      <c r="AF52" t="s">
        <v>105</v>
      </c>
      <c r="AG52" s="5">
        <v>2.157</v>
      </c>
      <c r="AH52" s="5">
        <v>3.7564000000000002</v>
      </c>
      <c r="AI52" s="5">
        <v>4.6082200000000002</v>
      </c>
      <c r="AJ52" s="5">
        <v>5.1083400000000001</v>
      </c>
      <c r="AK52" s="5">
        <v>5.6337400000000004</v>
      </c>
      <c r="AL52" s="5">
        <v>5.6764799999999997</v>
      </c>
      <c r="AM52" s="5">
        <v>5.5064299999999999</v>
      </c>
      <c r="AN52" s="5">
        <v>5.2301700000000002</v>
      </c>
      <c r="AO52" s="5">
        <v>4.8019299999999996</v>
      </c>
      <c r="AP52" s="5">
        <v>5.2723589999999998</v>
      </c>
      <c r="AQ52" s="5">
        <v>6.9008699999999994</v>
      </c>
      <c r="AR52" s="5">
        <v>7.6776800000000005</v>
      </c>
      <c r="AS52" s="5">
        <v>8.5829500000000003</v>
      </c>
      <c r="AT52" s="5">
        <v>8.9329199999999993</v>
      </c>
      <c r="AU52" s="5">
        <v>8.9898999999999987</v>
      </c>
      <c r="AV52" s="5">
        <v>8.9774399999999996</v>
      </c>
      <c r="AW52" s="5">
        <v>9.1517800000000005</v>
      </c>
      <c r="AX52" s="5">
        <v>9.3670200000000001</v>
      </c>
      <c r="AY52" s="5">
        <v>9.5626499999999997</v>
      </c>
      <c r="AZ52" s="5">
        <v>9.8490400000000005</v>
      </c>
      <c r="BA52" s="5">
        <v>10.17549</v>
      </c>
      <c r="BB52" s="5">
        <v>10.554639999999999</v>
      </c>
      <c r="BC52" s="5">
        <v>10.97303</v>
      </c>
      <c r="BD52" s="5">
        <v>11.4488</v>
      </c>
      <c r="BE52" s="5">
        <v>11.98071</v>
      </c>
      <c r="BF52" s="5">
        <v>12.577100000000002</v>
      </c>
      <c r="BG52" s="5">
        <v>13.241820000000001</v>
      </c>
      <c r="BH52" s="5">
        <v>13.99662</v>
      </c>
      <c r="BI52" s="5">
        <v>14.858270000000001</v>
      </c>
      <c r="BK52" t="s">
        <v>105</v>
      </c>
      <c r="BL52" s="5">
        <v>609.99945249083135</v>
      </c>
      <c r="BM52" s="5">
        <v>704.49810574536571</v>
      </c>
      <c r="BN52" s="5">
        <v>800.69440317250576</v>
      </c>
      <c r="BO52" s="5">
        <v>899.12303034035358</v>
      </c>
      <c r="BP52" s="5">
        <v>1002.5472250386354</v>
      </c>
      <c r="BQ52" s="5">
        <v>1101.0676195643532</v>
      </c>
      <c r="BR52" s="5">
        <v>1192.6866938406517</v>
      </c>
      <c r="BS52" s="5">
        <v>1283.0856400000491</v>
      </c>
      <c r="BT52" s="5">
        <v>1360.0416523934507</v>
      </c>
      <c r="BU52" s="5">
        <v>1448.3328601428791</v>
      </c>
      <c r="BV52" s="5">
        <v>1553.8139269225674</v>
      </c>
      <c r="BW52" s="5">
        <v>1648.3982045185201</v>
      </c>
      <c r="BX52" s="5">
        <v>1757.0776271483146</v>
      </c>
      <c r="BY52" s="5">
        <v>1858.8912346726431</v>
      </c>
      <c r="BZ52" s="5">
        <v>1957.0837529392359</v>
      </c>
      <c r="CA52" s="5">
        <v>2055.1152784409633</v>
      </c>
      <c r="CB52" s="5">
        <v>2158.0176145910223</v>
      </c>
      <c r="CC52" s="5">
        <v>2263.4504107542684</v>
      </c>
      <c r="CD52" s="5">
        <v>2370.3399533842444</v>
      </c>
      <c r="CE52" s="5">
        <v>2481.4061640220893</v>
      </c>
      <c r="CF52" s="5">
        <v>2595.9261002278836</v>
      </c>
      <c r="CG52" s="5">
        <v>2714.5582675477799</v>
      </c>
      <c r="CH52" s="5">
        <v>2837.3545455965923</v>
      </c>
      <c r="CI52" s="5">
        <v>2965.2101771783414</v>
      </c>
      <c r="CJ52" s="5">
        <v>3098.5767813175044</v>
      </c>
      <c r="CK52" s="5">
        <v>3238.2277414662203</v>
      </c>
      <c r="CL52" s="5">
        <v>3384.8751974368897</v>
      </c>
      <c r="CM52" s="5">
        <v>3539.861913352212</v>
      </c>
      <c r="CN52" s="5">
        <v>3704.537979803089</v>
      </c>
    </row>
    <row r="53" spans="1:92" x14ac:dyDescent="0.25">
      <c r="A53" t="s">
        <v>106</v>
      </c>
      <c r="B53" s="5">
        <v>0</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F53" t="s">
        <v>106</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K53" t="s">
        <v>106</v>
      </c>
      <c r="BL53" s="5">
        <v>2167.0878910000001</v>
      </c>
      <c r="BM53" s="5">
        <v>2167.0878910000001</v>
      </c>
      <c r="BN53" s="5">
        <v>2167.0878910000001</v>
      </c>
      <c r="BO53" s="5">
        <v>2167.0878910000001</v>
      </c>
      <c r="BP53" s="5">
        <v>2167.0878910000001</v>
      </c>
      <c r="BQ53" s="5">
        <v>2167.0878910000001</v>
      </c>
      <c r="BR53" s="5">
        <v>2167.0878910000001</v>
      </c>
      <c r="BS53" s="5">
        <v>2167.0878910000001</v>
      </c>
      <c r="BT53" s="5">
        <v>2167.0878910000001</v>
      </c>
      <c r="BU53" s="5">
        <v>2167.0878910000001</v>
      </c>
      <c r="BV53" s="5">
        <v>2167.0878910000001</v>
      </c>
      <c r="BW53" s="5">
        <v>2167.0878910000001</v>
      </c>
      <c r="BX53" s="5">
        <v>2167.0878910000001</v>
      </c>
      <c r="BY53" s="5">
        <v>2167.0878910000001</v>
      </c>
      <c r="BZ53" s="5">
        <v>2167.0878910000001</v>
      </c>
      <c r="CA53" s="5">
        <v>2167.0878910000001</v>
      </c>
      <c r="CB53" s="5">
        <v>2167.0878910000001</v>
      </c>
      <c r="CC53" s="5">
        <v>2167.0878910000001</v>
      </c>
      <c r="CD53" s="5">
        <v>2167.0878910000001</v>
      </c>
      <c r="CE53" s="5">
        <v>2167.0878910000001</v>
      </c>
      <c r="CF53" s="5">
        <v>2167.0878910000001</v>
      </c>
      <c r="CG53" s="5">
        <v>2167.0878910000001</v>
      </c>
      <c r="CH53" s="5">
        <v>2167.0878910000001</v>
      </c>
      <c r="CI53" s="5">
        <v>2167.0878910000001</v>
      </c>
      <c r="CJ53" s="5">
        <v>2167.0878910000001</v>
      </c>
      <c r="CK53" s="5">
        <v>2167.0878910000001</v>
      </c>
      <c r="CL53" s="5">
        <v>2167.0878910000001</v>
      </c>
      <c r="CM53" s="5">
        <v>2167.0878910000001</v>
      </c>
      <c r="CN53" s="5">
        <v>2167.0878910000001</v>
      </c>
    </row>
    <row r="54" spans="1:92" x14ac:dyDescent="0.25">
      <c r="A54" t="s">
        <v>107</v>
      </c>
      <c r="B54" s="5">
        <v>0</v>
      </c>
      <c r="C54" s="5">
        <v>0</v>
      </c>
      <c r="D54" s="5">
        <v>0</v>
      </c>
      <c r="E54" s="5">
        <v>0</v>
      </c>
      <c r="F54" s="5">
        <v>0</v>
      </c>
      <c r="G54" s="5">
        <v>0</v>
      </c>
      <c r="H54" s="5">
        <v>0</v>
      </c>
      <c r="I54" s="5">
        <v>0</v>
      </c>
      <c r="J54" s="5">
        <v>0</v>
      </c>
      <c r="K54" s="5">
        <v>0.41408299999999998</v>
      </c>
      <c r="L54" s="5">
        <v>2.3690099999999998</v>
      </c>
      <c r="M54" s="5">
        <v>3.4469799999999999</v>
      </c>
      <c r="N54" s="5">
        <v>4.5812600000000003</v>
      </c>
      <c r="O54" s="5">
        <v>5.1449699999999998</v>
      </c>
      <c r="P54" s="5">
        <v>5.3820600000000001</v>
      </c>
      <c r="Q54" s="5">
        <v>5.54237</v>
      </c>
      <c r="R54" s="5">
        <v>5.8757000000000001</v>
      </c>
      <c r="S54" s="5">
        <v>6.2450000000000001</v>
      </c>
      <c r="T54" s="5">
        <v>6.5827200000000001</v>
      </c>
      <c r="U54" s="5">
        <v>7.0088100000000004</v>
      </c>
      <c r="V54" s="5">
        <v>7.4708399999999999</v>
      </c>
      <c r="W54" s="5">
        <v>7.9829999999999997</v>
      </c>
      <c r="X54" s="5">
        <v>8.5320800000000006</v>
      </c>
      <c r="Y54" s="5">
        <v>9.1359100000000009</v>
      </c>
      <c r="Z54" s="5">
        <v>9.79603</v>
      </c>
      <c r="AA54" s="5">
        <v>10.5245</v>
      </c>
      <c r="AB54" s="5">
        <v>11.333399999999999</v>
      </c>
      <c r="AC54" s="5">
        <v>12.2385</v>
      </c>
      <c r="AD54" s="5">
        <v>13.257300000000001</v>
      </c>
      <c r="AF54" t="s">
        <v>107</v>
      </c>
      <c r="AG54" s="5">
        <v>5.4922599999999999</v>
      </c>
      <c r="AH54" s="5">
        <v>7.1763500000000002</v>
      </c>
      <c r="AI54" s="5">
        <v>8.0796399999999995</v>
      </c>
      <c r="AJ54" s="5">
        <v>8.6223700000000001</v>
      </c>
      <c r="AK54" s="5">
        <v>9.1867800000000006</v>
      </c>
      <c r="AL54" s="5">
        <v>9.2711000000000006</v>
      </c>
      <c r="AM54" s="5">
        <v>9.1416000000000004</v>
      </c>
      <c r="AN54" s="5">
        <v>8.9010300000000004</v>
      </c>
      <c r="AO54" s="5">
        <v>8.5044699999999995</v>
      </c>
      <c r="AP54" s="5">
        <v>9.0041130000000003</v>
      </c>
      <c r="AQ54" s="5">
        <v>10.644599999999999</v>
      </c>
      <c r="AR54" s="5">
        <v>11.438459999999999</v>
      </c>
      <c r="AS54" s="5">
        <v>12.35492</v>
      </c>
      <c r="AT54" s="5">
        <v>12.71992</v>
      </c>
      <c r="AU54" s="5">
        <v>12.794180000000001</v>
      </c>
      <c r="AV54" s="5">
        <v>12.79917</v>
      </c>
      <c r="AW54" s="5">
        <v>12.98982</v>
      </c>
      <c r="AX54" s="5">
        <v>13.22113</v>
      </c>
      <c r="AY54" s="5">
        <v>13.43328</v>
      </c>
      <c r="AZ54" s="5">
        <v>13.735420000000001</v>
      </c>
      <c r="BA54" s="5">
        <v>14.07742</v>
      </c>
      <c r="BB54" s="5">
        <v>14.471719999999999</v>
      </c>
      <c r="BC54" s="5">
        <v>14.90498</v>
      </c>
      <c r="BD54" s="5">
        <v>15.395200000000001</v>
      </c>
      <c r="BE54" s="5">
        <v>15.941040000000001</v>
      </c>
      <c r="BF54" s="5">
        <v>16.55057</v>
      </c>
      <c r="BG54" s="5">
        <v>17.227329999999998</v>
      </c>
      <c r="BH54" s="5">
        <v>17.993179999999999</v>
      </c>
      <c r="BI54" s="5">
        <v>18.864830000000001</v>
      </c>
      <c r="BK54" t="s">
        <v>107</v>
      </c>
      <c r="BL54" s="5">
        <v>183.18955546193726</v>
      </c>
      <c r="BM54" s="5">
        <v>211.63266231579411</v>
      </c>
      <c r="BN54" s="5">
        <v>240.58229739377961</v>
      </c>
      <c r="BO54" s="5">
        <v>270.22157240541418</v>
      </c>
      <c r="BP54" s="5">
        <v>301.36376927845004</v>
      </c>
      <c r="BQ54" s="5">
        <v>331.10044539295831</v>
      </c>
      <c r="BR54" s="5">
        <v>358.80340841081255</v>
      </c>
      <c r="BS54" s="5">
        <v>386.15899687621055</v>
      </c>
      <c r="BT54" s="5">
        <v>409.49571015035286</v>
      </c>
      <c r="BU54" s="5">
        <v>436.12974995853546</v>
      </c>
      <c r="BV54" s="5">
        <v>467.69937681234211</v>
      </c>
      <c r="BW54" s="5">
        <v>496.12412161764058</v>
      </c>
      <c r="BX54" s="5">
        <v>528.73761226628949</v>
      </c>
      <c r="BY54" s="5">
        <v>559.38949249899599</v>
      </c>
      <c r="BZ54" s="5">
        <v>589.01810887314468</v>
      </c>
      <c r="CA54" s="5">
        <v>618.62047302666065</v>
      </c>
      <c r="CB54" s="5">
        <v>649.65424116452937</v>
      </c>
      <c r="CC54" s="5">
        <v>681.44512467422146</v>
      </c>
      <c r="CD54" s="5">
        <v>713.68643006089064</v>
      </c>
      <c r="CE54" s="5">
        <v>747.16432077117679</v>
      </c>
      <c r="CF54" s="5">
        <v>781.67428154883999</v>
      </c>
      <c r="CG54" s="5">
        <v>817.40859525570409</v>
      </c>
      <c r="CH54" s="5">
        <v>854.38530567095609</v>
      </c>
      <c r="CI54" s="5">
        <v>892.8666167477935</v>
      </c>
      <c r="CJ54" s="5">
        <v>932.98571225233979</v>
      </c>
      <c r="CK54" s="5">
        <v>974.96819164053522</v>
      </c>
      <c r="CL54" s="5">
        <v>1019.0216392011803</v>
      </c>
      <c r="CM54" s="5">
        <v>1065.5405085063703</v>
      </c>
      <c r="CN54" s="5">
        <v>1114.9204133591265</v>
      </c>
    </row>
    <row r="55" spans="1:92" x14ac:dyDescent="0.25">
      <c r="A55" t="s">
        <v>108</v>
      </c>
      <c r="B55" s="5">
        <v>0</v>
      </c>
      <c r="C55" s="5">
        <v>0</v>
      </c>
      <c r="D55" s="5">
        <v>0</v>
      </c>
      <c r="E55" s="5">
        <v>0</v>
      </c>
      <c r="F55" s="5">
        <v>0</v>
      </c>
      <c r="G55" s="5">
        <v>0</v>
      </c>
      <c r="H55" s="5">
        <v>0</v>
      </c>
      <c r="I55" s="5">
        <v>0</v>
      </c>
      <c r="J55" s="5">
        <v>0</v>
      </c>
      <c r="K55" s="5">
        <v>0.24374699999999999</v>
      </c>
      <c r="L55" s="5">
        <v>1.4106099999999999</v>
      </c>
      <c r="M55" s="5">
        <v>2.0943299999999998</v>
      </c>
      <c r="N55" s="5">
        <v>2.8427899999999999</v>
      </c>
      <c r="O55" s="5">
        <v>3.25813</v>
      </c>
      <c r="P55" s="5">
        <v>3.4752299999999998</v>
      </c>
      <c r="Q55" s="5">
        <v>3.6449199999999999</v>
      </c>
      <c r="R55" s="5">
        <v>3.9299200000000001</v>
      </c>
      <c r="S55" s="5">
        <v>4.24315</v>
      </c>
      <c r="T55" s="5">
        <v>4.5395099999999999</v>
      </c>
      <c r="U55" s="5">
        <v>4.9006600000000002</v>
      </c>
      <c r="V55" s="5">
        <v>5.2921100000000001</v>
      </c>
      <c r="W55" s="5">
        <v>5.7245900000000001</v>
      </c>
      <c r="X55" s="5">
        <v>6.1896300000000002</v>
      </c>
      <c r="Y55" s="5">
        <v>6.7008200000000002</v>
      </c>
      <c r="Z55" s="5">
        <v>7.2602599999999997</v>
      </c>
      <c r="AA55" s="5">
        <v>7.8778100000000002</v>
      </c>
      <c r="AB55" s="5">
        <v>8.5635499999999993</v>
      </c>
      <c r="AC55" s="5">
        <v>9.3308300000000006</v>
      </c>
      <c r="AD55" s="5">
        <v>10.194699999999999</v>
      </c>
      <c r="AF55" t="s">
        <v>108</v>
      </c>
      <c r="AG55" s="5">
        <v>0.33928999999999998</v>
      </c>
      <c r="AH55" s="5">
        <v>0.52648399999999995</v>
      </c>
      <c r="AI55" s="5">
        <v>0.68042000000000002</v>
      </c>
      <c r="AJ55" s="5">
        <v>0.81817600000000001</v>
      </c>
      <c r="AK55" s="5">
        <v>1.0663199999999999</v>
      </c>
      <c r="AL55" s="5">
        <v>1.15523</v>
      </c>
      <c r="AM55" s="5">
        <v>1.16899</v>
      </c>
      <c r="AN55" s="5">
        <v>1.1559699999999999</v>
      </c>
      <c r="AO55" s="5">
        <v>1.09789</v>
      </c>
      <c r="AP55" s="5">
        <v>1.5223369999999998</v>
      </c>
      <c r="AQ55" s="5">
        <v>2.6383999999999999</v>
      </c>
      <c r="AR55" s="5">
        <v>3.2713299999999998</v>
      </c>
      <c r="AS55" s="5">
        <v>4.0097500000000004</v>
      </c>
      <c r="AT55" s="5">
        <v>4.4132800000000003</v>
      </c>
      <c r="AU55" s="5">
        <v>4.62873</v>
      </c>
      <c r="AV55" s="5">
        <v>4.7915200000000002</v>
      </c>
      <c r="AW55" s="5">
        <v>5.0687300000000004</v>
      </c>
      <c r="AX55" s="5">
        <v>5.3693799999999996</v>
      </c>
      <c r="AY55" s="5">
        <v>5.6541100000000002</v>
      </c>
      <c r="AZ55" s="5">
        <v>5.9985200000000001</v>
      </c>
      <c r="BA55" s="5">
        <v>6.3701400000000001</v>
      </c>
      <c r="BB55" s="5">
        <v>6.7790900000000001</v>
      </c>
      <c r="BC55" s="5">
        <v>7.2172300000000007</v>
      </c>
      <c r="BD55" s="5">
        <v>7.6986699999999999</v>
      </c>
      <c r="BE55" s="5">
        <v>8.2238959999999999</v>
      </c>
      <c r="BF55" s="5">
        <v>8.8002219999999998</v>
      </c>
      <c r="BG55" s="5">
        <v>9.4318289999999987</v>
      </c>
      <c r="BH55" s="5">
        <v>10.136378000000001</v>
      </c>
      <c r="BI55" s="5">
        <v>10.928419</v>
      </c>
      <c r="BK55" t="s">
        <v>108</v>
      </c>
      <c r="BL55" s="5">
        <v>2060.0811744895332</v>
      </c>
      <c r="BM55" s="5">
        <v>2162.3743138378236</v>
      </c>
      <c r="BN55" s="5">
        <v>2269.7735883966511</v>
      </c>
      <c r="BO55" s="5">
        <v>2381.4188579467618</v>
      </c>
      <c r="BP55" s="5">
        <v>2500.5004275708388</v>
      </c>
      <c r="BQ55" s="5">
        <v>2615.0412988564294</v>
      </c>
      <c r="BR55" s="5">
        <v>2722.51617986151</v>
      </c>
      <c r="BS55" s="5">
        <v>2829.7029124753572</v>
      </c>
      <c r="BT55" s="5">
        <v>2922.9029544415594</v>
      </c>
      <c r="BU55" s="5">
        <v>3029.9812049785855</v>
      </c>
      <c r="BV55" s="5">
        <v>3158.701639603054</v>
      </c>
      <c r="BW55" s="5">
        <v>3273.7356885935856</v>
      </c>
      <c r="BX55" s="5">
        <v>3405.7893512632227</v>
      </c>
      <c r="BY55" s="5">
        <v>3529.2437215489881</v>
      </c>
      <c r="BZ55" s="5">
        <v>3648.1647029542005</v>
      </c>
      <c r="CA55" s="5">
        <v>3766.8565999719781</v>
      </c>
      <c r="CB55" s="5">
        <v>3891.5204465757488</v>
      </c>
      <c r="CC55" s="5">
        <v>4019.257679929477</v>
      </c>
      <c r="CD55" s="5">
        <v>4148.7459847098762</v>
      </c>
      <c r="CE55" s="5">
        <v>4283.3161622980006</v>
      </c>
      <c r="CF55" s="5">
        <v>4422.0714778643205</v>
      </c>
      <c r="CG55" s="5">
        <v>4565.8092876055562</v>
      </c>
      <c r="CH55" s="5">
        <v>4714.5861380118486</v>
      </c>
      <c r="CI55" s="5">
        <v>4869.4864732227552</v>
      </c>
      <c r="CJ55" s="5">
        <v>5031.0508582076291</v>
      </c>
      <c r="CK55" s="5">
        <v>5200.2079037773365</v>
      </c>
      <c r="CL55" s="5">
        <v>5377.8076053354171</v>
      </c>
      <c r="CM55" s="5">
        <v>5565.4716535720527</v>
      </c>
      <c r="CN55" s="5">
        <v>5764.8262669931155</v>
      </c>
    </row>
    <row r="56" spans="1:92" x14ac:dyDescent="0.25">
      <c r="A56" t="s">
        <v>109</v>
      </c>
      <c r="B56" s="5">
        <v>0</v>
      </c>
      <c r="C56" s="5">
        <v>0</v>
      </c>
      <c r="D56" s="5">
        <v>0</v>
      </c>
      <c r="E56" s="5">
        <v>0</v>
      </c>
      <c r="F56" s="5">
        <v>0</v>
      </c>
      <c r="G56" s="5">
        <v>0</v>
      </c>
      <c r="H56" s="5">
        <v>0</v>
      </c>
      <c r="I56" s="5">
        <v>0</v>
      </c>
      <c r="J56" s="5">
        <v>0</v>
      </c>
      <c r="K56" s="5">
        <v>0.13666900000000001</v>
      </c>
      <c r="L56" s="5">
        <v>0.437193</v>
      </c>
      <c r="M56" s="5">
        <v>0.65173800000000004</v>
      </c>
      <c r="N56" s="5">
        <v>0.88267799999999996</v>
      </c>
      <c r="O56" s="5">
        <v>1.0425500000000001</v>
      </c>
      <c r="P56" s="5">
        <v>1.1541600000000001</v>
      </c>
      <c r="Q56" s="5">
        <v>1.25142</v>
      </c>
      <c r="R56" s="5">
        <v>1.3756699999999999</v>
      </c>
      <c r="S56" s="5">
        <v>1.5118</v>
      </c>
      <c r="T56" s="5">
        <v>1.6494</v>
      </c>
      <c r="U56" s="5">
        <v>1.8081100000000001</v>
      </c>
      <c r="V56" s="5">
        <v>1.98122</v>
      </c>
      <c r="W56" s="5">
        <v>2.1719300000000001</v>
      </c>
      <c r="X56" s="5">
        <v>2.3791899999999999</v>
      </c>
      <c r="Y56" s="5">
        <v>2.6073599999999999</v>
      </c>
      <c r="Z56" s="5">
        <v>2.85859</v>
      </c>
      <c r="AA56" s="5">
        <v>3.1370100000000001</v>
      </c>
      <c r="AB56" s="5">
        <v>3.4474300000000002</v>
      </c>
      <c r="AC56" s="5">
        <v>3.7958500000000002</v>
      </c>
      <c r="AD56" s="5">
        <v>4.18954</v>
      </c>
      <c r="AF56" t="s">
        <v>109</v>
      </c>
      <c r="AG56" s="5">
        <v>0.19627900000000001</v>
      </c>
      <c r="AH56" s="5">
        <v>0.31556099999999998</v>
      </c>
      <c r="AI56" s="5">
        <v>0.39802799999999999</v>
      </c>
      <c r="AJ56" s="5">
        <v>0.46383999999999997</v>
      </c>
      <c r="AK56" s="5">
        <v>0.46583999999999998</v>
      </c>
      <c r="AL56" s="5">
        <v>0.49288199999999999</v>
      </c>
      <c r="AM56" s="5">
        <v>0.50278400000000001</v>
      </c>
      <c r="AN56" s="5">
        <v>0.50015500000000002</v>
      </c>
      <c r="AO56" s="5">
        <v>0.47192899999999999</v>
      </c>
      <c r="AP56" s="5">
        <v>0.56030500000000005</v>
      </c>
      <c r="AQ56" s="5">
        <v>0.84023300000000001</v>
      </c>
      <c r="AR56" s="5">
        <v>1.0352320000000002</v>
      </c>
      <c r="AS56" s="5">
        <v>1.259725</v>
      </c>
      <c r="AT56" s="5">
        <v>1.4146620000000001</v>
      </c>
      <c r="AU56" s="5">
        <v>1.5232940000000001</v>
      </c>
      <c r="AV56" s="5">
        <v>1.6160399999999999</v>
      </c>
      <c r="AW56" s="5">
        <v>1.736111</v>
      </c>
      <c r="AX56" s="5">
        <v>1.86687</v>
      </c>
      <c r="AY56" s="5">
        <v>1.9976529999999999</v>
      </c>
      <c r="AZ56" s="5">
        <v>2.1496040000000001</v>
      </c>
      <c r="BA56" s="5">
        <v>2.3147639999999998</v>
      </c>
      <c r="BB56" s="5">
        <v>2.4964310000000003</v>
      </c>
      <c r="BC56" s="5">
        <v>2.6930350000000001</v>
      </c>
      <c r="BD56" s="5">
        <v>2.9095740000000001</v>
      </c>
      <c r="BE56" s="5">
        <v>3.1474229999999999</v>
      </c>
      <c r="BF56" s="5">
        <v>3.4095500000000003</v>
      </c>
      <c r="BG56" s="5">
        <v>3.6979540000000002</v>
      </c>
      <c r="BH56" s="5">
        <v>4.0200940000000003</v>
      </c>
      <c r="BI56" s="5">
        <v>4.3830080000000002</v>
      </c>
      <c r="BK56" t="s">
        <v>109</v>
      </c>
      <c r="BL56" s="5">
        <v>536.4207419205909</v>
      </c>
      <c r="BM56" s="5">
        <v>551.27578632888969</v>
      </c>
      <c r="BN56" s="5">
        <v>565.69930613024599</v>
      </c>
      <c r="BO56" s="5">
        <v>580.22403249464674</v>
      </c>
      <c r="BP56" s="5">
        <v>594.66116847437172</v>
      </c>
      <c r="BQ56" s="5">
        <v>608.58134685360289</v>
      </c>
      <c r="BR56" s="5">
        <v>622.05521950221714</v>
      </c>
      <c r="BS56" s="5">
        <v>634.87497836694752</v>
      </c>
      <c r="BT56" s="5">
        <v>648.59290372463181</v>
      </c>
      <c r="BU56" s="5">
        <v>663.26200885068135</v>
      </c>
      <c r="BV56" s="5">
        <v>679.40003288126718</v>
      </c>
      <c r="BW56" s="5">
        <v>695.15325672854306</v>
      </c>
      <c r="BX56" s="5">
        <v>711.57915736173686</v>
      </c>
      <c r="BY56" s="5">
        <v>727.76389245113876</v>
      </c>
      <c r="BZ56" s="5">
        <v>743.82537324651935</v>
      </c>
      <c r="CA56" s="5">
        <v>759.9532201785787</v>
      </c>
      <c r="CB56" s="5">
        <v>776.47579569246489</v>
      </c>
      <c r="CC56" s="5">
        <v>793.28309792867401</v>
      </c>
      <c r="CD56" s="5">
        <v>810.29283996679055</v>
      </c>
      <c r="CE56" s="5">
        <v>827.70579146229954</v>
      </c>
      <c r="CF56" s="5">
        <v>845.47653825082284</v>
      </c>
      <c r="CG56" s="5">
        <v>863.65524448442238</v>
      </c>
      <c r="CH56" s="5">
        <v>882.24948808068189</v>
      </c>
      <c r="CI56" s="5">
        <v>901.33120018812269</v>
      </c>
      <c r="CJ56" s="5">
        <v>920.94199586606112</v>
      </c>
      <c r="CK56" s="5">
        <v>941.14353477580266</v>
      </c>
      <c r="CL56" s="5">
        <v>961.99189516828324</v>
      </c>
      <c r="CM56" s="5">
        <v>983.5995652136919</v>
      </c>
      <c r="CN56" s="5">
        <v>1006.0842952771019</v>
      </c>
    </row>
    <row r="57" spans="1:92" x14ac:dyDescent="0.25">
      <c r="A57" t="s">
        <v>110</v>
      </c>
      <c r="B57" s="5">
        <v>0</v>
      </c>
      <c r="C57" s="5">
        <v>0</v>
      </c>
      <c r="D57" s="5">
        <v>0</v>
      </c>
      <c r="E57" s="5">
        <v>0</v>
      </c>
      <c r="F57" s="5">
        <v>0</v>
      </c>
      <c r="G57" s="5">
        <v>0</v>
      </c>
      <c r="H57" s="5">
        <v>0</v>
      </c>
      <c r="I57" s="5">
        <v>0</v>
      </c>
      <c r="J57" s="5">
        <v>0</v>
      </c>
      <c r="K57" s="5">
        <v>2.534403E-2</v>
      </c>
      <c r="L57" s="5">
        <v>3.864248E-2</v>
      </c>
      <c r="M57" s="5">
        <v>4.841852E-2</v>
      </c>
      <c r="N57" s="5">
        <v>5.8944499999999997E-2</v>
      </c>
      <c r="O57" s="5">
        <v>6.8638850000000001E-2</v>
      </c>
      <c r="P57" s="5">
        <v>7.8719499999999998E-2</v>
      </c>
      <c r="Q57" s="5">
        <v>9.0674089999999999E-2</v>
      </c>
      <c r="R57" s="5">
        <v>0.109019</v>
      </c>
      <c r="S57" s="5">
        <v>0.13094600000000001</v>
      </c>
      <c r="T57" s="5">
        <v>0.15573000000000001</v>
      </c>
      <c r="U57" s="5">
        <v>0.18478</v>
      </c>
      <c r="V57" s="5">
        <v>0.21786700000000001</v>
      </c>
      <c r="W57" s="5">
        <v>0.25547799999999998</v>
      </c>
      <c r="X57" s="5">
        <v>0.29786699999999999</v>
      </c>
      <c r="Y57" s="5">
        <v>0.34582099999999999</v>
      </c>
      <c r="Z57" s="5">
        <v>0.400001</v>
      </c>
      <c r="AA57" s="5">
        <v>0.46149800000000002</v>
      </c>
      <c r="AB57" s="5">
        <v>0.531586</v>
      </c>
      <c r="AC57" s="5">
        <v>0.61170899999999995</v>
      </c>
      <c r="AD57" s="5">
        <v>0.70371700000000004</v>
      </c>
      <c r="AF57" t="s">
        <v>110</v>
      </c>
      <c r="AG57" s="5">
        <v>3.4807680000000001E-2</v>
      </c>
      <c r="AH57" s="5">
        <v>6.7800310000000003E-2</v>
      </c>
      <c r="AI57" s="5">
        <v>9.3221680000000001E-2</v>
      </c>
      <c r="AJ57" s="5">
        <v>0.111557</v>
      </c>
      <c r="AK57" s="5">
        <v>7.7730779999999999E-2</v>
      </c>
      <c r="AL57" s="5">
        <v>7.4675630000000007E-2</v>
      </c>
      <c r="AM57" s="5">
        <v>6.3842350000000006E-2</v>
      </c>
      <c r="AN57" s="5">
        <v>5.4451600000000003E-2</v>
      </c>
      <c r="AO57" s="5">
        <v>3.5283170000000003E-2</v>
      </c>
      <c r="AP57" s="5">
        <v>-1.8072220000000003E-2</v>
      </c>
      <c r="AQ57" s="5">
        <v>-3.2061360000000004E-2</v>
      </c>
      <c r="AR57" s="5">
        <v>-4.7501939999999999E-2</v>
      </c>
      <c r="AS57" s="5">
        <v>-5.5393499999999998E-2</v>
      </c>
      <c r="AT57" s="5">
        <v>-6.4069149999999991E-2</v>
      </c>
      <c r="AU57" s="5">
        <v>-6.566749999999999E-2</v>
      </c>
      <c r="AV57" s="5">
        <v>-7.0614909999999989E-2</v>
      </c>
      <c r="AW57" s="5">
        <v>-6.476599999999999E-2</v>
      </c>
      <c r="AX57" s="5">
        <v>-5.6414999999999993E-2</v>
      </c>
      <c r="AY57" s="5">
        <v>-4.6357999999999983E-2</v>
      </c>
      <c r="AZ57" s="5">
        <v>-2.2943999999999992E-2</v>
      </c>
      <c r="BA57" s="5">
        <v>3.4949999999999981E-3</v>
      </c>
      <c r="BB57" s="5">
        <v>3.5164999999999974E-2</v>
      </c>
      <c r="BC57" s="5">
        <v>7.1267999999999998E-2</v>
      </c>
      <c r="BD57" s="5">
        <v>0.114202</v>
      </c>
      <c r="BE57" s="5">
        <v>0.164384</v>
      </c>
      <c r="BF57" s="5">
        <v>0.22017200000000001</v>
      </c>
      <c r="BG57" s="5">
        <v>0.27949000000000002</v>
      </c>
      <c r="BH57" s="5">
        <v>0.34785099999999997</v>
      </c>
      <c r="BI57" s="5">
        <v>0.42682800000000004</v>
      </c>
      <c r="BK57" t="s">
        <v>110</v>
      </c>
      <c r="BL57" s="5">
        <v>2293.3888245047337</v>
      </c>
      <c r="BM57" s="5">
        <v>2340.6631301304647</v>
      </c>
      <c r="BN57" s="5">
        <v>2386.9516138780659</v>
      </c>
      <c r="BO57" s="5">
        <v>2433.265384490287</v>
      </c>
      <c r="BP57" s="5">
        <v>2478.6367874813209</v>
      </c>
      <c r="BQ57" s="5">
        <v>2524.9674824297381</v>
      </c>
      <c r="BR57" s="5">
        <v>2572.4487347164659</v>
      </c>
      <c r="BS57" s="5">
        <v>2620.2358434350881</v>
      </c>
      <c r="BT57" s="5">
        <v>2669.2274322371504</v>
      </c>
      <c r="BU57" s="5">
        <v>2717.9371156999619</v>
      </c>
      <c r="BV57" s="5">
        <v>2768.3800403820214</v>
      </c>
      <c r="BW57" s="5">
        <v>2819.0164657558244</v>
      </c>
      <c r="BX57" s="5">
        <v>2869.9905248193568</v>
      </c>
      <c r="BY57" s="5">
        <v>2921.0489414285057</v>
      </c>
      <c r="BZ57" s="5">
        <v>2972.4504093815908</v>
      </c>
      <c r="CA57" s="5">
        <v>3023.793937911943</v>
      </c>
      <c r="CB57" s="5">
        <v>3075.7289181459932</v>
      </c>
      <c r="CC57" s="5">
        <v>3127.9153342937011</v>
      </c>
      <c r="CD57" s="5">
        <v>3180.3248481849287</v>
      </c>
      <c r="CE57" s="5">
        <v>3233.3869402252608</v>
      </c>
      <c r="CF57" s="5">
        <v>3286.8139928902765</v>
      </c>
      <c r="CG57" s="5">
        <v>3340.6736274528862</v>
      </c>
      <c r="CH57" s="5">
        <v>3394.9479952145289</v>
      </c>
      <c r="CI57" s="5">
        <v>3449.7399693102093</v>
      </c>
      <c r="CJ57" s="5">
        <v>3505.0832392131533</v>
      </c>
      <c r="CK57" s="5">
        <v>3560.9417292045428</v>
      </c>
      <c r="CL57" s="5">
        <v>3617.2569111515095</v>
      </c>
      <c r="CM57" s="5">
        <v>3674.2441112051652</v>
      </c>
      <c r="CN57" s="5">
        <v>3731.9873941399178</v>
      </c>
    </row>
    <row r="58" spans="1:92" x14ac:dyDescent="0.25">
      <c r="A58" t="s">
        <v>111</v>
      </c>
      <c r="B58" s="5">
        <v>0</v>
      </c>
      <c r="C58" s="5">
        <v>0</v>
      </c>
      <c r="D58" s="5">
        <v>0</v>
      </c>
      <c r="E58" s="5">
        <v>0</v>
      </c>
      <c r="F58" s="5">
        <v>0</v>
      </c>
      <c r="G58" s="5">
        <v>0</v>
      </c>
      <c r="H58" s="5">
        <v>0</v>
      </c>
      <c r="I58" s="5">
        <v>0</v>
      </c>
      <c r="J58" s="5">
        <v>0</v>
      </c>
      <c r="K58" s="5">
        <v>5.4170060000000003E-3</v>
      </c>
      <c r="L58" s="5">
        <v>-0.15984599999999999</v>
      </c>
      <c r="M58" s="5">
        <v>-0.24377599999999999</v>
      </c>
      <c r="N58" s="5">
        <v>-0.32128499999999999</v>
      </c>
      <c r="O58" s="5">
        <v>-0.34368300000000002</v>
      </c>
      <c r="P58" s="5">
        <v>-0.33268900000000001</v>
      </c>
      <c r="Q58" s="5">
        <v>-0.31099500000000002</v>
      </c>
      <c r="R58" s="5">
        <v>-0.29702099999999998</v>
      </c>
      <c r="S58" s="5">
        <v>-0.28389500000000001</v>
      </c>
      <c r="T58" s="5">
        <v>-0.26703500000000002</v>
      </c>
      <c r="U58" s="5">
        <v>-0.25435200000000002</v>
      </c>
      <c r="V58" s="5">
        <v>-0.241872</v>
      </c>
      <c r="W58" s="5">
        <v>-0.22983899999999999</v>
      </c>
      <c r="X58" s="5">
        <v>-0.21660399999999999</v>
      </c>
      <c r="Y58" s="5">
        <v>-0.20250099999999999</v>
      </c>
      <c r="Z58" s="5">
        <v>-0.18673999999999999</v>
      </c>
      <c r="AA58" s="5">
        <v>-0.16893900000000001</v>
      </c>
      <c r="AB58" s="5">
        <v>-0.14855099999999999</v>
      </c>
      <c r="AC58" s="5">
        <v>-0.12534000000000001</v>
      </c>
      <c r="AD58" s="5">
        <v>-9.8702869999999998E-2</v>
      </c>
      <c r="AF58" t="s">
        <v>111</v>
      </c>
      <c r="AG58" s="5">
        <v>1.689268E-2</v>
      </c>
      <c r="AH58" s="5">
        <v>3.3232919999999999E-2</v>
      </c>
      <c r="AI58" s="5">
        <v>4.5644619999999997E-2</v>
      </c>
      <c r="AJ58" s="5">
        <v>5.10836E-2</v>
      </c>
      <c r="AK58" s="5">
        <v>7.5934269999999998E-3</v>
      </c>
      <c r="AL58" s="5">
        <v>4.7610999999999999E-3</v>
      </c>
      <c r="AM58" s="5">
        <v>-9.4239110000000001E-3</v>
      </c>
      <c r="AN58" s="5">
        <v>-1.8119360000000001E-2</v>
      </c>
      <c r="AO58" s="5">
        <v>-3.4690859999999997E-2</v>
      </c>
      <c r="AP58" s="5">
        <v>-7.4095564000000003E-2</v>
      </c>
      <c r="AQ58" s="5">
        <v>-0.24359356999999998</v>
      </c>
      <c r="AR58" s="5">
        <v>-0.33635963000000002</v>
      </c>
      <c r="AS58" s="5">
        <v>-0.41221946999999998</v>
      </c>
      <c r="AT58" s="5">
        <v>-0.43553070999999999</v>
      </c>
      <c r="AU58" s="5">
        <v>-0.41800418</v>
      </c>
      <c r="AV58" s="5">
        <v>-0.40026070000000002</v>
      </c>
      <c r="AW58" s="5">
        <v>-0.37876761999999997</v>
      </c>
      <c r="AX58" s="5">
        <v>-0.36134516</v>
      </c>
      <c r="AY58" s="5">
        <v>-0.34133811000000003</v>
      </c>
      <c r="AZ58" s="5">
        <v>-0.31617269000000003</v>
      </c>
      <c r="BA58" s="5">
        <v>-0.29273155000000001</v>
      </c>
      <c r="BB58" s="5">
        <v>-0.26966542999999998</v>
      </c>
      <c r="BC58" s="5">
        <v>-0.24763867000000001</v>
      </c>
      <c r="BD58" s="5">
        <v>-0.22343199999999999</v>
      </c>
      <c r="BE58" s="5">
        <v>-0.19905199999999998</v>
      </c>
      <c r="BF58" s="5">
        <v>-0.17720149000000002</v>
      </c>
      <c r="BG58" s="5">
        <v>-0.16326855999999998</v>
      </c>
      <c r="BH58" s="5">
        <v>-0.14563613</v>
      </c>
      <c r="BI58" s="5">
        <v>-0.12415427</v>
      </c>
      <c r="BK58" t="s">
        <v>111</v>
      </c>
      <c r="BL58" s="5">
        <v>23390.781433283984</v>
      </c>
      <c r="BM58" s="5">
        <v>23756.175636575688</v>
      </c>
      <c r="BN58" s="5">
        <v>24108.232794774114</v>
      </c>
      <c r="BO58" s="5">
        <v>24479.757265379762</v>
      </c>
      <c r="BP58" s="5">
        <v>24858.657310187766</v>
      </c>
      <c r="BQ58" s="5">
        <v>25278.037741212043</v>
      </c>
      <c r="BR58" s="5">
        <v>25747.769251190814</v>
      </c>
      <c r="BS58" s="5">
        <v>26230.272768163562</v>
      </c>
      <c r="BT58" s="5">
        <v>26740.897251191062</v>
      </c>
      <c r="BU58" s="5">
        <v>27250.745834997055</v>
      </c>
      <c r="BV58" s="5">
        <v>27728.616992935244</v>
      </c>
      <c r="BW58" s="5">
        <v>28224.42046595081</v>
      </c>
      <c r="BX58" s="5">
        <v>28704.04688293437</v>
      </c>
      <c r="BY58" s="5">
        <v>29195.812071309159</v>
      </c>
      <c r="BZ58" s="5">
        <v>29698.643858994263</v>
      </c>
      <c r="CA58" s="5">
        <v>30200.421974742905</v>
      </c>
      <c r="CB58" s="5">
        <v>30705.555943078412</v>
      </c>
      <c r="CC58" s="5">
        <v>31210.863013437218</v>
      </c>
      <c r="CD58" s="5">
        <v>31718.270872054309</v>
      </c>
      <c r="CE58" s="5">
        <v>32229.776371249875</v>
      </c>
      <c r="CF58" s="5">
        <v>32743.111486179649</v>
      </c>
      <c r="CG58" s="5">
        <v>33258.701780221905</v>
      </c>
      <c r="CH58" s="5">
        <v>33776.005812702526</v>
      </c>
      <c r="CI58" s="5">
        <v>34296.222019230285</v>
      </c>
      <c r="CJ58" s="5">
        <v>34818.543205154441</v>
      </c>
      <c r="CK58" s="5">
        <v>35341.876078502355</v>
      </c>
      <c r="CL58" s="5">
        <v>35864.077425166841</v>
      </c>
      <c r="CM58" s="5">
        <v>36389.008133315008</v>
      </c>
      <c r="CN58" s="5">
        <v>36916.623544548267</v>
      </c>
    </row>
    <row r="59" spans="1:92" x14ac:dyDescent="0.25">
      <c r="A59" t="s">
        <v>112</v>
      </c>
      <c r="B59" s="5">
        <v>0</v>
      </c>
      <c r="C59" s="5">
        <v>0</v>
      </c>
      <c r="D59" s="5">
        <v>0</v>
      </c>
      <c r="E59" s="5">
        <v>0</v>
      </c>
      <c r="F59" s="5">
        <v>0</v>
      </c>
      <c r="G59" s="5">
        <v>0</v>
      </c>
      <c r="H59" s="5">
        <v>0</v>
      </c>
      <c r="I59" s="5">
        <v>0</v>
      </c>
      <c r="J59" s="5">
        <v>0</v>
      </c>
      <c r="K59" s="5">
        <v>9.0470860000000004E-4</v>
      </c>
      <c r="L59" s="5">
        <v>-8.7752570000000002E-2</v>
      </c>
      <c r="M59" s="5">
        <v>-0.14146500000000001</v>
      </c>
      <c r="N59" s="5">
        <v>-0.194577</v>
      </c>
      <c r="O59" s="5">
        <v>-0.21771799999999999</v>
      </c>
      <c r="P59" s="5">
        <v>-0.21937699999999999</v>
      </c>
      <c r="Q59" s="5">
        <v>-0.21166599999999999</v>
      </c>
      <c r="R59" s="5">
        <v>-0.20708599999999999</v>
      </c>
      <c r="S59" s="5">
        <v>-0.202182</v>
      </c>
      <c r="T59" s="5">
        <v>-0.19431599999999999</v>
      </c>
      <c r="U59" s="5">
        <v>-0.18867100000000001</v>
      </c>
      <c r="V59" s="5">
        <v>-0.183419</v>
      </c>
      <c r="W59" s="5">
        <v>-0.17904999999999999</v>
      </c>
      <c r="X59" s="5">
        <v>-0.17488699999999999</v>
      </c>
      <c r="Y59" s="5">
        <v>-0.17147200000000001</v>
      </c>
      <c r="Z59" s="5">
        <v>-0.16869500000000001</v>
      </c>
      <c r="AA59" s="5">
        <v>-0.16673499999999999</v>
      </c>
      <c r="AB59" s="5">
        <v>-0.16573099999999999</v>
      </c>
      <c r="AC59" s="5">
        <v>-0.16609499999999999</v>
      </c>
      <c r="AD59" s="5">
        <v>-0.16813500000000001</v>
      </c>
      <c r="AF59" t="s">
        <v>112</v>
      </c>
      <c r="AG59" s="5">
        <v>4.7035649999999998E-3</v>
      </c>
      <c r="AH59" s="5">
        <v>1.135537E-2</v>
      </c>
      <c r="AI59" s="5">
        <v>1.6931419999999999E-2</v>
      </c>
      <c r="AJ59" s="5">
        <v>1.9371030000000001E-2</v>
      </c>
      <c r="AK59" s="5">
        <v>-1.7317240000000001E-2</v>
      </c>
      <c r="AL59" s="5">
        <v>-3.2686739999999999E-2</v>
      </c>
      <c r="AM59" s="5">
        <v>-4.4979369999999998E-2</v>
      </c>
      <c r="AN59" s="5">
        <v>-5.3340720000000001E-2</v>
      </c>
      <c r="AO59" s="5">
        <v>-6.3133369999999994E-2</v>
      </c>
      <c r="AP59" s="5">
        <v>-0.1109562914</v>
      </c>
      <c r="AQ59" s="5">
        <v>-0.22391557000000001</v>
      </c>
      <c r="AR59" s="5">
        <v>-0.29217899999999997</v>
      </c>
      <c r="AS59" s="5">
        <v>-0.35276600000000002</v>
      </c>
      <c r="AT59" s="5">
        <v>-0.38010299999999997</v>
      </c>
      <c r="AU59" s="5">
        <v>-0.38118200000000002</v>
      </c>
      <c r="AV59" s="5">
        <v>-0.37256599999999995</v>
      </c>
      <c r="AW59" s="5">
        <v>-0.36735699999999999</v>
      </c>
      <c r="AX59" s="5">
        <v>-0.36192199999999997</v>
      </c>
      <c r="AY59" s="5">
        <v>-0.35446899999999998</v>
      </c>
      <c r="AZ59" s="5">
        <v>-0.34583399999999997</v>
      </c>
      <c r="BA59" s="5">
        <v>-0.3382</v>
      </c>
      <c r="BB59" s="5">
        <v>-0.33221699999999998</v>
      </c>
      <c r="BC59" s="5">
        <v>-0.32717799999999997</v>
      </c>
      <c r="BD59" s="5">
        <v>-0.32368399999999997</v>
      </c>
      <c r="BE59" s="5">
        <v>-0.32019799999999998</v>
      </c>
      <c r="BF59" s="5">
        <v>-0.31777500000000003</v>
      </c>
      <c r="BG59" s="5">
        <v>-0.31606199999999995</v>
      </c>
      <c r="BH59" s="5">
        <v>-0.31606099999999998</v>
      </c>
      <c r="BI59" s="5">
        <v>-0.31781599999999999</v>
      </c>
      <c r="BK59" t="s">
        <v>112</v>
      </c>
      <c r="BL59" s="5">
        <v>13665.415902185487</v>
      </c>
      <c r="BM59" s="5">
        <v>13909.838344661341</v>
      </c>
      <c r="BN59" s="5">
        <v>14146.454251873674</v>
      </c>
      <c r="BO59" s="5">
        <v>14383.611138931612</v>
      </c>
      <c r="BP59" s="5">
        <v>14616.969440602772</v>
      </c>
      <c r="BQ59" s="5">
        <v>14859.849306853208</v>
      </c>
      <c r="BR59" s="5">
        <v>15115.741933005527</v>
      </c>
      <c r="BS59" s="5">
        <v>15376.257157582686</v>
      </c>
      <c r="BT59" s="5">
        <v>15644.971120185966</v>
      </c>
      <c r="BU59" s="5">
        <v>15910.539973297851</v>
      </c>
      <c r="BV59" s="5">
        <v>16167.796924154012</v>
      </c>
      <c r="BW59" s="5">
        <v>16432.739371871754</v>
      </c>
      <c r="BX59" s="5">
        <v>16693.427339071328</v>
      </c>
      <c r="BY59" s="5">
        <v>16959.105390133613</v>
      </c>
      <c r="BZ59" s="5">
        <v>17229.143345851218</v>
      </c>
      <c r="CA59" s="5">
        <v>17500.754836038981</v>
      </c>
      <c r="CB59" s="5">
        <v>17772.343635124547</v>
      </c>
      <c r="CC59" s="5">
        <v>18044.448556085317</v>
      </c>
      <c r="CD59" s="5">
        <v>18317.311594730032</v>
      </c>
      <c r="CE59" s="5">
        <v>18591.022720323581</v>
      </c>
      <c r="CF59" s="5">
        <v>18865.160786251527</v>
      </c>
      <c r="CG59" s="5">
        <v>19139.558443721598</v>
      </c>
      <c r="CH59" s="5">
        <v>19414.208819603817</v>
      </c>
      <c r="CI59" s="5">
        <v>19688.944031537681</v>
      </c>
      <c r="CJ59" s="5">
        <v>19963.944708987256</v>
      </c>
      <c r="CK59" s="5">
        <v>20238.877124800554</v>
      </c>
      <c r="CL59" s="5">
        <v>20513.660532870501</v>
      </c>
      <c r="CM59" s="5">
        <v>20787.912052078726</v>
      </c>
      <c r="CN59" s="5">
        <v>21061.430171075357</v>
      </c>
    </row>
    <row r="60" spans="1:92" x14ac:dyDescent="0.25">
      <c r="A60" t="s">
        <v>113</v>
      </c>
      <c r="B60" s="5">
        <v>0</v>
      </c>
      <c r="C60" s="5">
        <v>0</v>
      </c>
      <c r="D60" s="5">
        <v>0</v>
      </c>
      <c r="E60" s="5">
        <v>0</v>
      </c>
      <c r="F60" s="5">
        <v>0</v>
      </c>
      <c r="G60" s="5">
        <v>0</v>
      </c>
      <c r="H60" s="5">
        <v>0</v>
      </c>
      <c r="I60" s="5">
        <v>0</v>
      </c>
      <c r="J60" s="5">
        <v>0</v>
      </c>
      <c r="K60" s="5">
        <v>1.8269500000000001E-2</v>
      </c>
      <c r="L60" s="5">
        <v>-6.8620180000000003E-2</v>
      </c>
      <c r="M60" s="5">
        <v>-0.117784</v>
      </c>
      <c r="N60" s="5">
        <v>-0.17674200000000001</v>
      </c>
      <c r="O60" s="5">
        <v>-0.20521800000000001</v>
      </c>
      <c r="P60" s="5">
        <v>-0.21243500000000001</v>
      </c>
      <c r="Q60" s="5">
        <v>-0.21213000000000001</v>
      </c>
      <c r="R60" s="5">
        <v>-0.21943799999999999</v>
      </c>
      <c r="S60" s="5">
        <v>-0.22905500000000001</v>
      </c>
      <c r="T60" s="5">
        <v>-0.23729800000000001</v>
      </c>
      <c r="U60" s="5">
        <v>-0.25137700000000002</v>
      </c>
      <c r="V60" s="5">
        <v>-0.26872800000000002</v>
      </c>
      <c r="W60" s="5">
        <v>-0.29019499999999998</v>
      </c>
      <c r="X60" s="5">
        <v>-0.31492199999999998</v>
      </c>
      <c r="Y60" s="5">
        <v>-0.34380100000000002</v>
      </c>
      <c r="Z60" s="5">
        <v>-0.37674200000000002</v>
      </c>
      <c r="AA60" s="5">
        <v>-0.41411599999999998</v>
      </c>
      <c r="AB60" s="5">
        <v>-0.45617600000000003</v>
      </c>
      <c r="AC60" s="5">
        <v>-0.50350600000000001</v>
      </c>
      <c r="AD60" s="5">
        <v>-0.55656899999999998</v>
      </c>
      <c r="AF60" t="s">
        <v>113</v>
      </c>
      <c r="AG60" s="5">
        <v>2.6008260000000001E-3</v>
      </c>
      <c r="AH60" s="5">
        <v>1.066284E-2</v>
      </c>
      <c r="AI60" s="5">
        <v>1.8683109999999999E-2</v>
      </c>
      <c r="AJ60" s="5">
        <v>2.428781E-2</v>
      </c>
      <c r="AK60" s="5">
        <v>-1.803635E-2</v>
      </c>
      <c r="AL60" s="5">
        <v>-2.9519320000000002E-2</v>
      </c>
      <c r="AM60" s="5">
        <v>-3.9453149999999999E-2</v>
      </c>
      <c r="AN60" s="5">
        <v>-4.640938E-2</v>
      </c>
      <c r="AO60" s="5">
        <v>-5.4767379999999997E-2</v>
      </c>
      <c r="AP60" s="5">
        <v>-0.10185749999999999</v>
      </c>
      <c r="AQ60" s="5">
        <v>-0.20293018000000002</v>
      </c>
      <c r="AR60" s="5">
        <v>-0.26221300000000003</v>
      </c>
      <c r="AS60" s="5">
        <v>-0.32849700000000004</v>
      </c>
      <c r="AT60" s="5">
        <v>-0.36440800000000001</v>
      </c>
      <c r="AU60" s="5">
        <v>-0.37700699999999998</v>
      </c>
      <c r="AV60" s="5">
        <v>-0.386409</v>
      </c>
      <c r="AW60" s="5">
        <v>-0.39847299999999997</v>
      </c>
      <c r="AX60" s="5">
        <v>-0.41277700000000001</v>
      </c>
      <c r="AY60" s="5">
        <v>-0.426367</v>
      </c>
      <c r="AZ60" s="5">
        <v>-0.44008200000000003</v>
      </c>
      <c r="BA60" s="5">
        <v>-0.45585000000000003</v>
      </c>
      <c r="BB60" s="5">
        <v>-0.47371799999999997</v>
      </c>
      <c r="BC60" s="5">
        <v>-0.494197</v>
      </c>
      <c r="BD60" s="5">
        <v>-0.51650499999999999</v>
      </c>
      <c r="BE60" s="5">
        <v>-0.54194799999999999</v>
      </c>
      <c r="BF60" s="5">
        <v>-0.57265999999999995</v>
      </c>
      <c r="BG60" s="5">
        <v>-0.61279000000000006</v>
      </c>
      <c r="BH60" s="5">
        <v>-0.65862399999999999</v>
      </c>
      <c r="BI60" s="5">
        <v>-0.71029900000000001</v>
      </c>
      <c r="BK60" t="s">
        <v>113</v>
      </c>
      <c r="BL60" s="5">
        <v>24105.302819254626</v>
      </c>
      <c r="BM60" s="5">
        <v>24550.209566244826</v>
      </c>
      <c r="BN60" s="5">
        <v>24982.541368284677</v>
      </c>
      <c r="BO60" s="5">
        <v>25413.432501896626</v>
      </c>
      <c r="BP60" s="5">
        <v>25832.581575347238</v>
      </c>
      <c r="BQ60" s="5">
        <v>26268.069419590924</v>
      </c>
      <c r="BR60" s="5">
        <v>26723.426454904897</v>
      </c>
      <c r="BS60" s="5">
        <v>27186.55440381989</v>
      </c>
      <c r="BT60" s="5">
        <v>27665.823481561929</v>
      </c>
      <c r="BU60" s="5">
        <v>28141.106338155321</v>
      </c>
      <c r="BV60" s="5">
        <v>28607.335085184193</v>
      </c>
      <c r="BW60" s="5">
        <v>29088.671150870989</v>
      </c>
      <c r="BX60" s="5">
        <v>29560.555659910911</v>
      </c>
      <c r="BY60" s="5">
        <v>30042.106360489433</v>
      </c>
      <c r="BZ60" s="5">
        <v>30531.656486747415</v>
      </c>
      <c r="CA60" s="5">
        <v>31022.800917942102</v>
      </c>
      <c r="CB60" s="5">
        <v>31514.982285277176</v>
      </c>
      <c r="CC60" s="5">
        <v>32007.981482331132</v>
      </c>
      <c r="CD60" s="5">
        <v>32502.665057149861</v>
      </c>
      <c r="CE60" s="5">
        <v>32999.154284508651</v>
      </c>
      <c r="CF60" s="5">
        <v>33496.940338649292</v>
      </c>
      <c r="CG60" s="5">
        <v>33995.990718567584</v>
      </c>
      <c r="CH60" s="5">
        <v>34496.019523704832</v>
      </c>
      <c r="CI60" s="5">
        <v>34997.322833544116</v>
      </c>
      <c r="CJ60" s="5">
        <v>35499.38074898276</v>
      </c>
      <c r="CK60" s="5">
        <v>36001.332914512503</v>
      </c>
      <c r="CL60" s="5">
        <v>36501.514847942148</v>
      </c>
      <c r="CM60" s="5">
        <v>37001.06722933086</v>
      </c>
      <c r="CN60" s="5">
        <v>37499.765527841271</v>
      </c>
    </row>
    <row r="61" spans="1:92" x14ac:dyDescent="0.25">
      <c r="A61" t="s">
        <v>114</v>
      </c>
      <c r="B61" s="5">
        <v>0</v>
      </c>
      <c r="C61" s="5">
        <v>0</v>
      </c>
      <c r="D61" s="5">
        <v>0</v>
      </c>
      <c r="E61" s="5">
        <v>0</v>
      </c>
      <c r="F61" s="5">
        <v>0</v>
      </c>
      <c r="G61" s="5">
        <v>0</v>
      </c>
      <c r="H61" s="5">
        <v>0</v>
      </c>
      <c r="I61" s="5">
        <v>0</v>
      </c>
      <c r="J61" s="5">
        <v>0</v>
      </c>
      <c r="K61" s="5">
        <v>-2.090554E-2</v>
      </c>
      <c r="L61" s="5">
        <v>-3.9964109999999997E-2</v>
      </c>
      <c r="M61" s="5">
        <v>-4.3246550000000002E-2</v>
      </c>
      <c r="N61" s="5">
        <v>-3.8212370000000002E-2</v>
      </c>
      <c r="O61" s="5">
        <v>-2.705544E-2</v>
      </c>
      <c r="P61" s="5">
        <v>-1.470992E-2</v>
      </c>
      <c r="Q61" s="5">
        <v>-2.1656840000000002E-3</v>
      </c>
      <c r="R61" s="5">
        <v>9.0531640000000007E-3</v>
      </c>
      <c r="S61" s="5">
        <v>2.1040090000000001E-2</v>
      </c>
      <c r="T61" s="5">
        <v>3.3403179999999998E-2</v>
      </c>
      <c r="U61" s="5">
        <v>4.6075869999999998E-2</v>
      </c>
      <c r="V61" s="5">
        <v>5.9087050000000002E-2</v>
      </c>
      <c r="W61" s="5">
        <v>7.22999E-2</v>
      </c>
      <c r="X61" s="5">
        <v>8.5576869999999999E-2</v>
      </c>
      <c r="Y61" s="5">
        <v>9.8731819999999998E-2</v>
      </c>
      <c r="Z61" s="5">
        <v>0.11171499999999999</v>
      </c>
      <c r="AA61" s="5">
        <v>0.12427100000000001</v>
      </c>
      <c r="AB61" s="5">
        <v>0.13617199999999999</v>
      </c>
      <c r="AC61" s="5">
        <v>0.14713300000000001</v>
      </c>
      <c r="AD61" s="5">
        <v>0.15679899999999999</v>
      </c>
      <c r="AF61" t="s">
        <v>114</v>
      </c>
      <c r="AG61" s="5">
        <v>3.3315860000000001E-3</v>
      </c>
      <c r="AH61" s="5">
        <v>-1.437388E-2</v>
      </c>
      <c r="AI61" s="5">
        <v>-3.5994489999999997E-2</v>
      </c>
      <c r="AJ61" s="5">
        <v>-5.5254280000000003E-2</v>
      </c>
      <c r="AK61" s="5">
        <v>-7.8812229999999997E-2</v>
      </c>
      <c r="AL61" s="5">
        <v>-9.5541539999999994E-2</v>
      </c>
      <c r="AM61" s="5">
        <v>-9.710125E-2</v>
      </c>
      <c r="AN61" s="5">
        <v>-9.4069429999999996E-2</v>
      </c>
      <c r="AO61" s="5">
        <v>-7.9810629999999994E-2</v>
      </c>
      <c r="AP61" s="5">
        <v>-7.1096149999999997E-2</v>
      </c>
      <c r="AQ61" s="5">
        <v>-6.6936029999999994E-2</v>
      </c>
      <c r="AR61" s="5">
        <v>-3.3055180000000003E-2</v>
      </c>
      <c r="AS61" s="5">
        <v>1.5237789999999994E-2</v>
      </c>
      <c r="AT61" s="5">
        <v>7.8146560000000004E-2</v>
      </c>
      <c r="AU61" s="5">
        <v>0.13963108000000002</v>
      </c>
      <c r="AV61" s="5">
        <v>0.21280431599999999</v>
      </c>
      <c r="AW61" s="5">
        <v>0.27566516400000002</v>
      </c>
      <c r="AX61" s="5">
        <v>0.33955909000000001</v>
      </c>
      <c r="AY61" s="5">
        <v>0.40260817999999998</v>
      </c>
      <c r="AZ61" s="5">
        <v>0.45285087000000002</v>
      </c>
      <c r="BA61" s="5">
        <v>0.49668204999999999</v>
      </c>
      <c r="BB61" s="5">
        <v>0.53221189999999996</v>
      </c>
      <c r="BC61" s="5">
        <v>0.56188287000000003</v>
      </c>
      <c r="BD61" s="5">
        <v>0.58217381999999995</v>
      </c>
      <c r="BE61" s="5">
        <v>0.596271</v>
      </c>
      <c r="BF61" s="5">
        <v>0.60813700000000004</v>
      </c>
      <c r="BG61" s="5">
        <v>0.62778999999999996</v>
      </c>
      <c r="BH61" s="5">
        <v>0.64688100000000004</v>
      </c>
      <c r="BI61" s="5">
        <v>0.66497499999999998</v>
      </c>
      <c r="BK61" t="s">
        <v>114</v>
      </c>
      <c r="BL61" s="5">
        <v>2374.8942497813127</v>
      </c>
      <c r="BM61" s="5">
        <v>2431.4991375733175</v>
      </c>
      <c r="BN61" s="5">
        <v>2489.0220855857406</v>
      </c>
      <c r="BO61" s="5">
        <v>2548.3653451813466</v>
      </c>
      <c r="BP61" s="5">
        <v>2609.2615924750617</v>
      </c>
      <c r="BQ61" s="5">
        <v>2673.8755468461532</v>
      </c>
      <c r="BR61" s="5">
        <v>2740.3411288284969</v>
      </c>
      <c r="BS61" s="5">
        <v>2808.5173367858797</v>
      </c>
      <c r="BT61" s="5">
        <v>2877.3778059372598</v>
      </c>
      <c r="BU61" s="5">
        <v>2946.1925587210208</v>
      </c>
      <c r="BV61" s="5">
        <v>3014.7414204402435</v>
      </c>
      <c r="BW61" s="5">
        <v>3084.4635516785215</v>
      </c>
      <c r="BX61" s="5">
        <v>3154.1293246875052</v>
      </c>
      <c r="BY61" s="5">
        <v>3224.8009718746907</v>
      </c>
      <c r="BZ61" s="5">
        <v>3296.0068247787481</v>
      </c>
      <c r="CA61" s="5">
        <v>3368.3930618269947</v>
      </c>
      <c r="CB61" s="5">
        <v>3441.056639685255</v>
      </c>
      <c r="CC61" s="5">
        <v>3514.4937140811917</v>
      </c>
      <c r="CD61" s="5">
        <v>3588.7142028246403</v>
      </c>
      <c r="CE61" s="5">
        <v>3663.2395303269827</v>
      </c>
      <c r="CF61" s="5">
        <v>3738.287016194954</v>
      </c>
      <c r="CG61" s="5">
        <v>3813.7776643492539</v>
      </c>
      <c r="CH61" s="5">
        <v>3889.7852002026912</v>
      </c>
      <c r="CI61" s="5">
        <v>3966.1394342664207</v>
      </c>
      <c r="CJ61" s="5">
        <v>4042.9163558953173</v>
      </c>
      <c r="CK61" s="5">
        <v>4120.2220509938879</v>
      </c>
      <c r="CL61" s="5">
        <v>4198.4193445873516</v>
      </c>
      <c r="CM61" s="5">
        <v>4277.1193267748586</v>
      </c>
      <c r="CN61" s="5">
        <v>4356.2327647707052</v>
      </c>
    </row>
    <row r="62" spans="1:92" x14ac:dyDescent="0.25">
      <c r="A62" t="s">
        <v>115</v>
      </c>
      <c r="B62" s="5">
        <v>0</v>
      </c>
      <c r="C62" s="5">
        <v>0</v>
      </c>
      <c r="D62" s="5">
        <v>0</v>
      </c>
      <c r="E62" s="5">
        <v>0</v>
      </c>
      <c r="F62" s="5">
        <v>0</v>
      </c>
      <c r="G62" s="5">
        <v>0</v>
      </c>
      <c r="H62" s="5">
        <v>0</v>
      </c>
      <c r="I62" s="5">
        <v>0</v>
      </c>
      <c r="J62" s="5">
        <v>0</v>
      </c>
      <c r="K62" s="5">
        <v>-2.0101520000000001E-2</v>
      </c>
      <c r="L62" s="5">
        <v>-9.77541E-3</v>
      </c>
      <c r="M62" s="5">
        <v>-1.304822E-3</v>
      </c>
      <c r="N62" s="5">
        <v>7.9604329999999994E-3</v>
      </c>
      <c r="O62" s="5">
        <v>7.6862889999999998E-3</v>
      </c>
      <c r="P62" s="5">
        <v>-1.377412E-3</v>
      </c>
      <c r="Q62" s="5">
        <v>-1.394655E-2</v>
      </c>
      <c r="R62" s="5">
        <v>-2.3923460000000001E-2</v>
      </c>
      <c r="S62" s="5">
        <v>-3.1336299999999997E-2</v>
      </c>
      <c r="T62" s="5">
        <v>-3.8015880000000002E-2</v>
      </c>
      <c r="U62" s="5">
        <v>-4.2453589999999999E-2</v>
      </c>
      <c r="V62" s="5">
        <v>-4.5481460000000001E-2</v>
      </c>
      <c r="W62" s="5">
        <v>-4.7284769999999997E-2</v>
      </c>
      <c r="X62" s="5">
        <v>-4.8431630000000003E-2</v>
      </c>
      <c r="Y62" s="5">
        <v>-4.8941499999999999E-2</v>
      </c>
      <c r="Z62" s="5">
        <v>-4.9010119999999997E-2</v>
      </c>
      <c r="AA62" s="5">
        <v>-4.8715790000000002E-2</v>
      </c>
      <c r="AB62" s="5">
        <v>-4.8136930000000001E-2</v>
      </c>
      <c r="AC62" s="5">
        <v>-4.7341969999999997E-2</v>
      </c>
      <c r="AD62" s="5">
        <v>-4.6448620000000003E-2</v>
      </c>
      <c r="AF62" t="s">
        <v>115</v>
      </c>
      <c r="AG62" s="5">
        <v>3.7862640000000001E-3</v>
      </c>
      <c r="AH62" s="5">
        <v>-2.3799350000000001E-3</v>
      </c>
      <c r="AI62" s="5">
        <v>-6.9557710000000003E-3</v>
      </c>
      <c r="AJ62" s="5">
        <v>-8.2241999999999992E-3</v>
      </c>
      <c r="AK62" s="5">
        <v>-2.120205E-2</v>
      </c>
      <c r="AL62" s="5">
        <v>-3.1992300000000001E-2</v>
      </c>
      <c r="AM62" s="5">
        <v>-3.563239E-2</v>
      </c>
      <c r="AN62" s="5">
        <v>-3.7233280000000001E-2</v>
      </c>
      <c r="AO62" s="5">
        <v>-3.4078200000000003E-2</v>
      </c>
      <c r="AP62" s="5">
        <v>-6.4489890000000008E-2</v>
      </c>
      <c r="AQ62" s="5">
        <v>-6.3088760000000008E-2</v>
      </c>
      <c r="AR62" s="5">
        <v>-5.2310601999999998E-2</v>
      </c>
      <c r="AS62" s="5">
        <v>-3.6698176999999998E-2</v>
      </c>
      <c r="AT62" s="5">
        <v>-2.6358931000000002E-2</v>
      </c>
      <c r="AU62" s="5">
        <v>-2.5715842000000003E-2</v>
      </c>
      <c r="AV62" s="5">
        <v>-2.4385629999999998E-2</v>
      </c>
      <c r="AW62" s="5">
        <v>-2.5774913999999999E-2</v>
      </c>
      <c r="AX62" s="5">
        <v>-2.4626657999999996E-2</v>
      </c>
      <c r="AY62" s="5">
        <v>-2.404543E-2</v>
      </c>
      <c r="AZ62" s="5">
        <v>-2.5876079999999999E-2</v>
      </c>
      <c r="BA62" s="5">
        <v>-2.78745E-2</v>
      </c>
      <c r="BB62" s="5">
        <v>-3.0776259999999996E-2</v>
      </c>
      <c r="BC62" s="5">
        <v>-3.4022270000000007E-2</v>
      </c>
      <c r="BD62" s="5">
        <v>-3.9015754E-2</v>
      </c>
      <c r="BE62" s="5">
        <v>-4.4167386999999995E-2</v>
      </c>
      <c r="BF62" s="5">
        <v>-4.8495769000000001E-2</v>
      </c>
      <c r="BG62" s="5">
        <v>-4.8947617999999998E-2</v>
      </c>
      <c r="BH62" s="5">
        <v>-5.0293186999999996E-2</v>
      </c>
      <c r="BI62" s="5">
        <v>-5.2670083000000006E-2</v>
      </c>
      <c r="BK62" t="s">
        <v>115</v>
      </c>
      <c r="BL62" s="5">
        <v>5858.9368099757385</v>
      </c>
      <c r="BM62" s="5">
        <v>6004.9280424305762</v>
      </c>
      <c r="BN62" s="5">
        <v>6154.5438374927317</v>
      </c>
      <c r="BO62" s="5">
        <v>6307.6817407359385</v>
      </c>
      <c r="BP62" s="5">
        <v>6462.8595960262819</v>
      </c>
      <c r="BQ62" s="5">
        <v>6622.3080642418872</v>
      </c>
      <c r="BR62" s="5">
        <v>6783.1260998202115</v>
      </c>
      <c r="BS62" s="5">
        <v>6946.6130131247237</v>
      </c>
      <c r="BT62" s="5">
        <v>7109.3437274213293</v>
      </c>
      <c r="BU62" s="5">
        <v>7270.0426461880115</v>
      </c>
      <c r="BV62" s="5">
        <v>7433.8442701788554</v>
      </c>
      <c r="BW62" s="5">
        <v>7599.8356454022323</v>
      </c>
      <c r="BX62" s="5">
        <v>7768.3851517714193</v>
      </c>
      <c r="BY62" s="5">
        <v>7938.9858142345593</v>
      </c>
      <c r="BZ62" s="5">
        <v>8110.7614445962281</v>
      </c>
      <c r="CA62" s="5">
        <v>8284.4168020729612</v>
      </c>
      <c r="CB62" s="5">
        <v>8459.3406961539531</v>
      </c>
      <c r="CC62" s="5">
        <v>8636.007482818417</v>
      </c>
      <c r="CD62" s="5">
        <v>8814.1625488289174</v>
      </c>
      <c r="CE62" s="5">
        <v>8993.552047898509</v>
      </c>
      <c r="CF62" s="5">
        <v>9174.3639438678747</v>
      </c>
      <c r="CG62" s="5">
        <v>9356.5282518564381</v>
      </c>
      <c r="CH62" s="5">
        <v>9540.06298748052</v>
      </c>
      <c r="CI62" s="5">
        <v>9724.7984133467417</v>
      </c>
      <c r="CJ62" s="5">
        <v>9910.8297640364399</v>
      </c>
      <c r="CK62" s="5">
        <v>10098.188749079894</v>
      </c>
      <c r="CL62" s="5">
        <v>10287.120707454294</v>
      </c>
      <c r="CM62" s="5">
        <v>10477.068198667972</v>
      </c>
      <c r="CN62" s="5">
        <v>10667.91309119662</v>
      </c>
    </row>
    <row r="63" spans="1:92" x14ac:dyDescent="0.25">
      <c r="A63" t="s">
        <v>116</v>
      </c>
      <c r="B63" s="5">
        <v>0</v>
      </c>
      <c r="C63" s="5">
        <v>0</v>
      </c>
      <c r="D63" s="5">
        <v>0</v>
      </c>
      <c r="E63" s="5">
        <v>0</v>
      </c>
      <c r="F63" s="5">
        <v>0</v>
      </c>
      <c r="G63" s="5">
        <v>0</v>
      </c>
      <c r="H63" s="5">
        <v>0</v>
      </c>
      <c r="I63" s="5">
        <v>0</v>
      </c>
      <c r="J63" s="5">
        <v>0</v>
      </c>
      <c r="K63" s="5">
        <v>2.5587840000000001E-2</v>
      </c>
      <c r="L63" s="5">
        <v>-0.19831299999999999</v>
      </c>
      <c r="M63" s="5">
        <v>-0.29964600000000002</v>
      </c>
      <c r="N63" s="5">
        <v>-0.41301100000000002</v>
      </c>
      <c r="O63" s="5">
        <v>-0.44258999999999998</v>
      </c>
      <c r="P63" s="5">
        <v>-0.42136299999999999</v>
      </c>
      <c r="Q63" s="5">
        <v>-0.384824</v>
      </c>
      <c r="R63" s="5">
        <v>-0.36481799999999998</v>
      </c>
      <c r="S63" s="5">
        <v>-0.34507900000000002</v>
      </c>
      <c r="T63" s="5">
        <v>-0.31475999999999998</v>
      </c>
      <c r="U63" s="5">
        <v>-0.293047</v>
      </c>
      <c r="V63" s="5">
        <v>-0.27088600000000002</v>
      </c>
      <c r="W63" s="5">
        <v>-0.25024800000000003</v>
      </c>
      <c r="X63" s="5">
        <v>-0.22833999999999999</v>
      </c>
      <c r="Y63" s="5">
        <v>-0.20727799999999999</v>
      </c>
      <c r="Z63" s="5">
        <v>-0.18639500000000001</v>
      </c>
      <c r="AA63" s="5">
        <v>-0.166134</v>
      </c>
      <c r="AB63" s="5">
        <v>-0.146735</v>
      </c>
      <c r="AC63" s="5">
        <v>-0.12879299999999999</v>
      </c>
      <c r="AD63" s="5">
        <v>-0.112592</v>
      </c>
      <c r="AF63" t="s">
        <v>116</v>
      </c>
      <c r="AG63" s="5">
        <v>-1.074203E-2</v>
      </c>
      <c r="AH63" s="5">
        <v>1.772456E-2</v>
      </c>
      <c r="AI63" s="5">
        <v>3.9903210000000001E-2</v>
      </c>
      <c r="AJ63" s="5">
        <v>4.8016080000000003E-2</v>
      </c>
      <c r="AK63" s="5">
        <v>3.5509600000000002E-2</v>
      </c>
      <c r="AL63" s="5">
        <v>6.7205730000000005E-2</v>
      </c>
      <c r="AM63" s="5">
        <v>5.7871270000000002E-2</v>
      </c>
      <c r="AN63" s="5">
        <v>5.012581E-2</v>
      </c>
      <c r="AO63" s="5">
        <v>3.1518780000000003E-2</v>
      </c>
      <c r="AP63" s="5">
        <v>2.1931891000000002E-2</v>
      </c>
      <c r="AQ63" s="5">
        <v>-0.12910715</v>
      </c>
      <c r="AR63" s="5">
        <v>-0.22073854000000004</v>
      </c>
      <c r="AS63" s="5">
        <v>-0.33511134000000004</v>
      </c>
      <c r="AT63" s="5">
        <v>-0.39193674000000001</v>
      </c>
      <c r="AU63" s="5">
        <v>-0.40057419</v>
      </c>
      <c r="AV63" s="5">
        <v>-0.43893351000000003</v>
      </c>
      <c r="AW63" s="5">
        <v>-0.43785995</v>
      </c>
      <c r="AX63" s="5">
        <v>-0.4448261</v>
      </c>
      <c r="AY63" s="5">
        <v>-0.43856399999999995</v>
      </c>
      <c r="AZ63" s="5">
        <v>-0.41627799999999998</v>
      </c>
      <c r="BA63" s="5">
        <v>-0.38413200000000003</v>
      </c>
      <c r="BB63" s="5">
        <v>-0.33657477000000002</v>
      </c>
      <c r="BC63" s="5">
        <v>-0.28312027000000001</v>
      </c>
      <c r="BD63" s="5">
        <v>-0.20803184029999999</v>
      </c>
      <c r="BE63" s="5">
        <v>-0.13603303</v>
      </c>
      <c r="BF63" s="5">
        <v>-7.5057700000000005E-2</v>
      </c>
      <c r="BG63" s="5">
        <v>-6.3534750000000001E-2</v>
      </c>
      <c r="BH63" s="5">
        <v>-4.6890699999999993E-2</v>
      </c>
      <c r="BI63" s="5">
        <v>-2.8740450000000001E-2</v>
      </c>
      <c r="BK63" t="s">
        <v>116</v>
      </c>
      <c r="BL63" s="5">
        <v>5935.6769846471234</v>
      </c>
      <c r="BM63" s="5">
        <v>6022.9379344772169</v>
      </c>
      <c r="BN63" s="5">
        <v>6101.7577342252735</v>
      </c>
      <c r="BO63" s="5">
        <v>6177.7240367571521</v>
      </c>
      <c r="BP63" s="5">
        <v>6250.7759138837046</v>
      </c>
      <c r="BQ63" s="5">
        <v>6326.7549098004502</v>
      </c>
      <c r="BR63" s="5">
        <v>6408.8282083224158</v>
      </c>
      <c r="BS63" s="5">
        <v>6490.335067670454</v>
      </c>
      <c r="BT63" s="5">
        <v>6580.647141174175</v>
      </c>
      <c r="BU63" s="5">
        <v>6672.907471826341</v>
      </c>
      <c r="BV63" s="5">
        <v>6757.52564406494</v>
      </c>
      <c r="BW63" s="5">
        <v>6845.4081131748108</v>
      </c>
      <c r="BX63" s="5">
        <v>6926.3177163325499</v>
      </c>
      <c r="BY63" s="5">
        <v>7010.0434724672659</v>
      </c>
      <c r="BZ63" s="5">
        <v>7096.488324743209</v>
      </c>
      <c r="CA63" s="5">
        <v>7179.6944722006438</v>
      </c>
      <c r="CB63" s="5">
        <v>7265.9009701706473</v>
      </c>
      <c r="CC63" s="5">
        <v>7351.1218462703046</v>
      </c>
      <c r="CD63" s="5">
        <v>7436.8860384595864</v>
      </c>
      <c r="CE63" s="5">
        <v>7523.6508874956789</v>
      </c>
      <c r="CF63" s="5">
        <v>7611.0594723001459</v>
      </c>
      <c r="CG63" s="5">
        <v>7699.4447199333836</v>
      </c>
      <c r="CH63" s="5">
        <v>7788.0433713074872</v>
      </c>
      <c r="CI63" s="5">
        <v>7878.0939722806006</v>
      </c>
      <c r="CJ63" s="5">
        <v>7967.6410008960283</v>
      </c>
      <c r="CK63" s="5">
        <v>8055.9853134318691</v>
      </c>
      <c r="CL63" s="5">
        <v>8139.9068120942329</v>
      </c>
      <c r="CM63" s="5">
        <v>8223.6825909139134</v>
      </c>
      <c r="CN63" s="5">
        <v>8306.9664107388617</v>
      </c>
    </row>
    <row r="64" spans="1:92" x14ac:dyDescent="0.25">
      <c r="A64" t="s">
        <v>117</v>
      </c>
      <c r="B64" s="5">
        <v>0</v>
      </c>
      <c r="C64" s="5">
        <v>0</v>
      </c>
      <c r="D64" s="5">
        <v>0</v>
      </c>
      <c r="E64" s="5">
        <v>0</v>
      </c>
      <c r="F64" s="5">
        <v>0</v>
      </c>
      <c r="G64" s="5">
        <v>0</v>
      </c>
      <c r="H64" s="5">
        <v>0</v>
      </c>
      <c r="I64" s="5">
        <v>0</v>
      </c>
      <c r="J64" s="5">
        <v>0</v>
      </c>
      <c r="K64" s="5">
        <v>-7.1589440000000004E-3</v>
      </c>
      <c r="L64" s="5">
        <v>-6.6087419999999994E-2</v>
      </c>
      <c r="M64" s="5">
        <v>-0.10277</v>
      </c>
      <c r="N64" s="5">
        <v>-0.14040800000000001</v>
      </c>
      <c r="O64" s="5">
        <v>-0.16137299999999999</v>
      </c>
      <c r="P64" s="5">
        <v>-0.169848</v>
      </c>
      <c r="Q64" s="5">
        <v>-0.17097200000000001</v>
      </c>
      <c r="R64" s="5">
        <v>-0.171852</v>
      </c>
      <c r="S64" s="5">
        <v>-0.16896700000000001</v>
      </c>
      <c r="T64" s="5">
        <v>-0.16067999999999999</v>
      </c>
      <c r="U64" s="5">
        <v>-0.149504</v>
      </c>
      <c r="V64" s="5">
        <v>-0.13425100000000001</v>
      </c>
      <c r="W64" s="5">
        <v>-0.114909</v>
      </c>
      <c r="X64" s="5">
        <v>-9.0747949999999994E-2</v>
      </c>
      <c r="Y64" s="5">
        <v>-6.1684179999999998E-2</v>
      </c>
      <c r="Z64" s="5">
        <v>-2.711388E-2</v>
      </c>
      <c r="AA64" s="5">
        <v>1.3372439999999999E-2</v>
      </c>
      <c r="AB64" s="5">
        <v>6.0401000000000003E-2</v>
      </c>
      <c r="AC64" s="5">
        <v>0.114478</v>
      </c>
      <c r="AD64" s="5">
        <v>0.176343</v>
      </c>
      <c r="AF64" t="s">
        <v>117</v>
      </c>
      <c r="AG64" s="5">
        <v>5.7508769999999997E-3</v>
      </c>
      <c r="AH64" s="5">
        <v>2.3356780000000001E-4</v>
      </c>
      <c r="AI64" s="5">
        <v>-1.212798E-3</v>
      </c>
      <c r="AJ64" s="5">
        <v>1.3871109999999999E-3</v>
      </c>
      <c r="AK64" s="5">
        <v>-4.2135720000000002E-2</v>
      </c>
      <c r="AL64" s="5">
        <v>-5.4158659999999997E-2</v>
      </c>
      <c r="AM64" s="5">
        <v>-5.4685989999999997E-2</v>
      </c>
      <c r="AN64" s="5">
        <v>-5.4842229999999999E-2</v>
      </c>
      <c r="AO64" s="5">
        <v>-5.1628630000000002E-2</v>
      </c>
      <c r="AP64" s="5">
        <v>-0.100890304</v>
      </c>
      <c r="AQ64" s="5">
        <v>-0.16969541999999999</v>
      </c>
      <c r="AR64" s="5">
        <v>-0.20369100000000001</v>
      </c>
      <c r="AS64" s="5">
        <v>-0.23603026999999999</v>
      </c>
      <c r="AT64" s="5">
        <v>-0.24785155999999997</v>
      </c>
      <c r="AU64" s="5">
        <v>-0.25039845999999999</v>
      </c>
      <c r="AV64" s="5">
        <v>-0.24045524000000001</v>
      </c>
      <c r="AW64" s="5">
        <v>-0.23729232</v>
      </c>
      <c r="AX64" s="5">
        <v>-0.22932564999999999</v>
      </c>
      <c r="AY64" s="5">
        <v>-0.21754206999999998</v>
      </c>
      <c r="AZ64" s="5">
        <v>-0.20757106</v>
      </c>
      <c r="BA64" s="5">
        <v>-0.19402301</v>
      </c>
      <c r="BB64" s="5">
        <v>-0.17831706</v>
      </c>
      <c r="BC64" s="5">
        <v>-0.15859638999999998</v>
      </c>
      <c r="BD64" s="5">
        <v>-0.13673840000000001</v>
      </c>
      <c r="BE64" s="5">
        <v>-0.10977681</v>
      </c>
      <c r="BF64" s="5">
        <v>-7.6164759999999998E-2</v>
      </c>
      <c r="BG64" s="5">
        <v>-3.1705799999999999E-2</v>
      </c>
      <c r="BH64" s="5">
        <v>1.7368349999999991E-2</v>
      </c>
      <c r="BI64" s="5">
        <v>7.2464000000000001E-2</v>
      </c>
      <c r="BK64" t="s">
        <v>117</v>
      </c>
      <c r="BL64" s="5">
        <v>828.39748049605282</v>
      </c>
      <c r="BM64" s="5">
        <v>848.32839048884864</v>
      </c>
      <c r="BN64" s="5">
        <v>868.10529506466207</v>
      </c>
      <c r="BO64" s="5">
        <v>888.19342600734456</v>
      </c>
      <c r="BP64" s="5">
        <v>908.16285776609186</v>
      </c>
      <c r="BQ64" s="5">
        <v>929.3445788174904</v>
      </c>
      <c r="BR64" s="5">
        <v>951.17934596149678</v>
      </c>
      <c r="BS64" s="5">
        <v>973.46746848895589</v>
      </c>
      <c r="BT64" s="5">
        <v>996.07985066461515</v>
      </c>
      <c r="BU64" s="5">
        <v>1018.4056232420013</v>
      </c>
      <c r="BV64" s="5">
        <v>1040.7291521651275</v>
      </c>
      <c r="BW64" s="5">
        <v>1063.6786193215332</v>
      </c>
      <c r="BX64" s="5">
        <v>1086.5237561076635</v>
      </c>
      <c r="BY64" s="5">
        <v>1109.8506005719973</v>
      </c>
      <c r="BZ64" s="5">
        <v>1133.5140905813212</v>
      </c>
      <c r="CA64" s="5">
        <v>1157.5712075397173</v>
      </c>
      <c r="CB64" s="5">
        <v>1181.7580396305682</v>
      </c>
      <c r="CC64" s="5">
        <v>1206.2329741293249</v>
      </c>
      <c r="CD64" s="5">
        <v>1230.9915261337969</v>
      </c>
      <c r="CE64" s="5">
        <v>1255.9523825824206</v>
      </c>
      <c r="CF64" s="5">
        <v>1281.1866909441603</v>
      </c>
      <c r="CG64" s="5">
        <v>1306.6807345831967</v>
      </c>
      <c r="CH64" s="5">
        <v>1332.4590874859118</v>
      </c>
      <c r="CI64" s="5">
        <v>1358.4958161813981</v>
      </c>
      <c r="CJ64" s="5">
        <v>1384.8288245760398</v>
      </c>
      <c r="CK64" s="5">
        <v>1411.4774297492997</v>
      </c>
      <c r="CL64" s="5">
        <v>1438.5000837512023</v>
      </c>
      <c r="CM64" s="5">
        <v>1465.806516323669</v>
      </c>
      <c r="CN64" s="5">
        <v>1493.4107679157537</v>
      </c>
    </row>
    <row r="65" spans="1:92" x14ac:dyDescent="0.25">
      <c r="A65" t="s">
        <v>118</v>
      </c>
      <c r="B65" s="5">
        <v>0</v>
      </c>
      <c r="C65" s="5">
        <v>0</v>
      </c>
      <c r="D65" s="5">
        <v>0</v>
      </c>
      <c r="E65" s="5">
        <v>0</v>
      </c>
      <c r="F65" s="5">
        <v>0</v>
      </c>
      <c r="G65" s="5">
        <v>0</v>
      </c>
      <c r="H65" s="5">
        <v>0</v>
      </c>
      <c r="I65" s="5">
        <v>0</v>
      </c>
      <c r="J65" s="5">
        <v>0</v>
      </c>
      <c r="K65" s="5">
        <v>1.9045579999999999E-2</v>
      </c>
      <c r="L65" s="5">
        <v>-0.15801499999999999</v>
      </c>
      <c r="M65" s="5">
        <v>-0.24290700000000001</v>
      </c>
      <c r="N65" s="5">
        <v>-0.33673500000000001</v>
      </c>
      <c r="O65" s="5">
        <v>-0.366454</v>
      </c>
      <c r="P65" s="5">
        <v>-0.35698099999999999</v>
      </c>
      <c r="Q65" s="5">
        <v>-0.33524300000000001</v>
      </c>
      <c r="R65" s="5">
        <v>-0.325764</v>
      </c>
      <c r="S65" s="5">
        <v>-0.31664599999999998</v>
      </c>
      <c r="T65" s="5">
        <v>-0.29983300000000002</v>
      </c>
      <c r="U65" s="5">
        <v>-0.28941299999999998</v>
      </c>
      <c r="V65" s="5">
        <v>-0.27877400000000002</v>
      </c>
      <c r="W65" s="5">
        <v>-0.26930399999999999</v>
      </c>
      <c r="X65" s="5">
        <v>-0.258907</v>
      </c>
      <c r="Y65" s="5">
        <v>-0.249089</v>
      </c>
      <c r="Z65" s="5">
        <v>-0.23930799999999999</v>
      </c>
      <c r="AA65" s="5">
        <v>-0.22986899999999999</v>
      </c>
      <c r="AB65" s="5">
        <v>-0.220919</v>
      </c>
      <c r="AC65" s="5">
        <v>-0.21294199999999999</v>
      </c>
      <c r="AD65" s="5">
        <v>-0.20618700000000001</v>
      </c>
      <c r="AF65" t="s">
        <v>118</v>
      </c>
      <c r="AG65" s="5">
        <v>-1.9560020000000001E-3</v>
      </c>
      <c r="AH65" s="5">
        <v>2.1148730000000001E-2</v>
      </c>
      <c r="AI65" s="5">
        <v>3.7954389999999998E-2</v>
      </c>
      <c r="AJ65" s="5">
        <v>4.436524E-2</v>
      </c>
      <c r="AK65" s="5">
        <v>5.2921499999999998E-3</v>
      </c>
      <c r="AL65" s="5">
        <v>5.9234889999999997E-3</v>
      </c>
      <c r="AM65" s="5">
        <v>-1.087169E-2</v>
      </c>
      <c r="AN65" s="5">
        <v>-2.2207660000000001E-2</v>
      </c>
      <c r="AO65" s="5">
        <v>-4.1265129999999997E-2</v>
      </c>
      <c r="AP65" s="5">
        <v>-9.2883419999999994E-2</v>
      </c>
      <c r="AQ65" s="5">
        <v>-0.26190999999999998</v>
      </c>
      <c r="AR65" s="5">
        <v>-0.36033799999999999</v>
      </c>
      <c r="AS65" s="5">
        <v>-0.46804600000000002</v>
      </c>
      <c r="AT65" s="5">
        <v>-0.52204399999999995</v>
      </c>
      <c r="AU65" s="5">
        <v>-0.53291100000000002</v>
      </c>
      <c r="AV65" s="5">
        <v>-0.55351899999999998</v>
      </c>
      <c r="AW65" s="5">
        <v>-0.56084100000000003</v>
      </c>
      <c r="AX65" s="5">
        <v>-0.57233400000000001</v>
      </c>
      <c r="AY65" s="5">
        <v>-0.57557900000000006</v>
      </c>
      <c r="AZ65" s="5">
        <v>-0.569106</v>
      </c>
      <c r="BA65" s="5">
        <v>-0.55888000000000004</v>
      </c>
      <c r="BB65" s="5">
        <v>-0.54247000000000001</v>
      </c>
      <c r="BC65" s="5">
        <v>-0.52324100000000007</v>
      </c>
      <c r="BD65" s="5">
        <v>-0.49464200000000003</v>
      </c>
      <c r="BE65" s="5">
        <v>-0.46590500000000001</v>
      </c>
      <c r="BF65" s="5">
        <v>-0.44223499999999999</v>
      </c>
      <c r="BG65" s="5">
        <v>-0.44030400000000003</v>
      </c>
      <c r="BH65" s="5">
        <v>-0.43633</v>
      </c>
      <c r="BI65" s="5">
        <v>-0.43206</v>
      </c>
      <c r="BK65" t="s">
        <v>118</v>
      </c>
      <c r="BL65" s="5">
        <v>403.7601422301401</v>
      </c>
      <c r="BM65" s="5">
        <v>410.40316769754156</v>
      </c>
      <c r="BN65" s="5">
        <v>416.52802248251692</v>
      </c>
      <c r="BO65" s="5">
        <v>422.50795319155696</v>
      </c>
      <c r="BP65" s="5">
        <v>428.22796494322074</v>
      </c>
      <c r="BQ65" s="5">
        <v>434.15116726184363</v>
      </c>
      <c r="BR65" s="5">
        <v>440.42927460317065</v>
      </c>
      <c r="BS65" s="5">
        <v>446.70313813556771</v>
      </c>
      <c r="BT65" s="5">
        <v>453.60891105708959</v>
      </c>
      <c r="BU65" s="5">
        <v>460.47123260423467</v>
      </c>
      <c r="BV65" s="5">
        <v>466.90715773859756</v>
      </c>
      <c r="BW65" s="5">
        <v>473.66036571413377</v>
      </c>
      <c r="BX65" s="5">
        <v>480.07487342035552</v>
      </c>
      <c r="BY65" s="5">
        <v>486.70726386281711</v>
      </c>
      <c r="BZ65" s="5">
        <v>493.53913499324381</v>
      </c>
      <c r="CA65" s="5">
        <v>500.2929051964573</v>
      </c>
      <c r="CB65" s="5">
        <v>507.14712701442932</v>
      </c>
      <c r="CC65" s="5">
        <v>513.98478221827247</v>
      </c>
      <c r="CD65" s="5">
        <v>520.87024130854206</v>
      </c>
      <c r="CE65" s="5">
        <v>527.81969325747616</v>
      </c>
      <c r="CF65" s="5">
        <v>534.8052608426915</v>
      </c>
      <c r="CG65" s="5">
        <v>541.8378037330865</v>
      </c>
      <c r="CH65" s="5">
        <v>548.8969499066975</v>
      </c>
      <c r="CI65" s="5">
        <v>556.01786822220288</v>
      </c>
      <c r="CJ65" s="5">
        <v>563.14766979362912</v>
      </c>
      <c r="CK65" s="5">
        <v>570.25276014625638</v>
      </c>
      <c r="CL65" s="5">
        <v>577.23137366882634</v>
      </c>
      <c r="CM65" s="5">
        <v>584.2128953048732</v>
      </c>
      <c r="CN65" s="5">
        <v>591.18275992667509</v>
      </c>
    </row>
    <row r="66" spans="1:92" x14ac:dyDescent="0.25">
      <c r="A66" t="s">
        <v>119</v>
      </c>
      <c r="B66" s="5">
        <v>0</v>
      </c>
      <c r="C66" s="5">
        <v>0</v>
      </c>
      <c r="D66" s="5">
        <v>0</v>
      </c>
      <c r="E66" s="5">
        <v>0</v>
      </c>
      <c r="F66" s="5">
        <v>0</v>
      </c>
      <c r="G66" s="5">
        <v>0</v>
      </c>
      <c r="H66" s="5">
        <v>0</v>
      </c>
      <c r="I66" s="5">
        <v>0</v>
      </c>
      <c r="J66" s="5">
        <v>0</v>
      </c>
      <c r="K66" s="5">
        <v>2.14313E-2</v>
      </c>
      <c r="L66" s="5">
        <v>-0.222082</v>
      </c>
      <c r="M66" s="5">
        <v>-0.34620400000000001</v>
      </c>
      <c r="N66" s="5">
        <v>-0.48265200000000003</v>
      </c>
      <c r="O66" s="5">
        <v>-0.54112199999999999</v>
      </c>
      <c r="P66" s="5">
        <v>-0.550867</v>
      </c>
      <c r="Q66" s="5">
        <v>-0.54335299999999997</v>
      </c>
      <c r="R66" s="5">
        <v>-0.55362800000000001</v>
      </c>
      <c r="S66" s="5">
        <v>-0.56286599999999998</v>
      </c>
      <c r="T66" s="5">
        <v>-0.56259199999999998</v>
      </c>
      <c r="U66" s="5">
        <v>-0.56781899999999996</v>
      </c>
      <c r="V66" s="5">
        <v>-0.572488</v>
      </c>
      <c r="W66" s="5">
        <v>-0.57841100000000001</v>
      </c>
      <c r="X66" s="5">
        <v>-0.58384400000000003</v>
      </c>
      <c r="Y66" s="5">
        <v>-0.59073699999999996</v>
      </c>
      <c r="Z66" s="5">
        <v>-0.59884499999999996</v>
      </c>
      <c r="AA66" s="5">
        <v>-0.60906800000000005</v>
      </c>
      <c r="AB66" s="5">
        <v>-0.62212100000000004</v>
      </c>
      <c r="AC66" s="5">
        <v>-0.63917000000000002</v>
      </c>
      <c r="AD66" s="5">
        <v>-0.66113500000000003</v>
      </c>
      <c r="AF66" t="s">
        <v>119</v>
      </c>
      <c r="AG66" s="5">
        <v>2.877386E-3</v>
      </c>
      <c r="AH66" s="5">
        <v>-6.0004760000000002E-4</v>
      </c>
      <c r="AI66" s="5">
        <v>-4.9990019999999998E-3</v>
      </c>
      <c r="AJ66" s="5">
        <v>-9.8033010000000004E-3</v>
      </c>
      <c r="AK66" s="5">
        <v>-0.122808</v>
      </c>
      <c r="AL66" s="5">
        <v>-0.14701500000000001</v>
      </c>
      <c r="AM66" s="5">
        <v>-0.15665299999999999</v>
      </c>
      <c r="AN66" s="5">
        <v>-0.163965</v>
      </c>
      <c r="AO66" s="5">
        <v>-0.169131</v>
      </c>
      <c r="AP66" s="5">
        <v>-0.25576470000000001</v>
      </c>
      <c r="AQ66" s="5">
        <v>-0.50506600000000001</v>
      </c>
      <c r="AR66" s="5">
        <v>-0.62942399999999998</v>
      </c>
      <c r="AS66" s="5">
        <v>-0.76350800000000008</v>
      </c>
      <c r="AT66" s="5">
        <v>-0.81628000000000001</v>
      </c>
      <c r="AU66" s="5">
        <v>-0.82329799999999997</v>
      </c>
      <c r="AV66" s="5">
        <v>-0.81020099999999995</v>
      </c>
      <c r="AW66" s="5">
        <v>-0.81530400000000003</v>
      </c>
      <c r="AX66" s="5">
        <v>-0.81726900000000002</v>
      </c>
      <c r="AY66" s="5">
        <v>-0.81045599999999995</v>
      </c>
      <c r="AZ66" s="5">
        <v>-0.80710999999999999</v>
      </c>
      <c r="BA66" s="5">
        <v>-0.804786</v>
      </c>
      <c r="BB66" s="5">
        <v>-0.80335100000000004</v>
      </c>
      <c r="BC66" s="5">
        <v>-0.801091</v>
      </c>
      <c r="BD66" s="5">
        <v>-0.80035699999999999</v>
      </c>
      <c r="BE66" s="5">
        <v>-0.80066999999999999</v>
      </c>
      <c r="BF66" s="5">
        <v>-0.80178800000000006</v>
      </c>
      <c r="BG66" s="5">
        <v>-0.80249900000000007</v>
      </c>
      <c r="BH66" s="5">
        <v>-0.80652299999999999</v>
      </c>
      <c r="BI66" s="5">
        <v>-0.81447500000000006</v>
      </c>
      <c r="BK66" t="s">
        <v>119</v>
      </c>
      <c r="BL66" s="5">
        <v>664.2269831844128</v>
      </c>
      <c r="BM66" s="5">
        <v>676.15809369126293</v>
      </c>
      <c r="BN66" s="5">
        <v>687.0403203341815</v>
      </c>
      <c r="BO66" s="5">
        <v>697.78913361801131</v>
      </c>
      <c r="BP66" s="5">
        <v>707.69478949321706</v>
      </c>
      <c r="BQ66" s="5">
        <v>718.70670215998655</v>
      </c>
      <c r="BR66" s="5">
        <v>731.1483329122816</v>
      </c>
      <c r="BS66" s="5">
        <v>743.75701969051454</v>
      </c>
      <c r="BT66" s="5">
        <v>757.34845679565728</v>
      </c>
      <c r="BU66" s="5">
        <v>770.5448983034513</v>
      </c>
      <c r="BV66" s="5">
        <v>782.64661052741792</v>
      </c>
      <c r="BW66" s="5">
        <v>795.88189069281054</v>
      </c>
      <c r="BX66" s="5">
        <v>808.24464600738963</v>
      </c>
      <c r="BY66" s="5">
        <v>821.32804888610701</v>
      </c>
      <c r="BZ66" s="5">
        <v>834.87659093184084</v>
      </c>
      <c r="CA66" s="5">
        <v>848.69532258555523</v>
      </c>
      <c r="CB66" s="5">
        <v>862.44546340722525</v>
      </c>
      <c r="CC66" s="5">
        <v>876.32313449855303</v>
      </c>
      <c r="CD66" s="5">
        <v>890.36470924665514</v>
      </c>
      <c r="CE66" s="5">
        <v>904.48863441600849</v>
      </c>
      <c r="CF66" s="5">
        <v>918.72410559679099</v>
      </c>
      <c r="CG66" s="5">
        <v>933.05371126505918</v>
      </c>
      <c r="CH66" s="5">
        <v>947.48370052313453</v>
      </c>
      <c r="CI66" s="5">
        <v>961.99063199926968</v>
      </c>
      <c r="CJ66" s="5">
        <v>976.57018043101266</v>
      </c>
      <c r="CK66" s="5">
        <v>991.21771407615859</v>
      </c>
      <c r="CL66" s="5">
        <v>1005.9355458656422</v>
      </c>
      <c r="CM66" s="5">
        <v>1020.6752511043102</v>
      </c>
      <c r="CN66" s="5">
        <v>1035.416326812559</v>
      </c>
    </row>
    <row r="67" spans="1:92" x14ac:dyDescent="0.25">
      <c r="A67" t="s">
        <v>120</v>
      </c>
      <c r="B67" s="5">
        <v>0</v>
      </c>
      <c r="C67" s="5">
        <v>0</v>
      </c>
      <c r="D67" s="5">
        <v>0</v>
      </c>
      <c r="E67" s="5">
        <v>0</v>
      </c>
      <c r="F67" s="5">
        <v>0</v>
      </c>
      <c r="G67" s="5">
        <v>0</v>
      </c>
      <c r="H67" s="5">
        <v>0</v>
      </c>
      <c r="I67" s="5">
        <v>0</v>
      </c>
      <c r="J67" s="5">
        <v>0</v>
      </c>
      <c r="K67" s="5">
        <v>6.3507540000000001E-3</v>
      </c>
      <c r="L67" s="5">
        <v>-0.187777</v>
      </c>
      <c r="M67" s="5">
        <v>-0.277671</v>
      </c>
      <c r="N67" s="5">
        <v>-0.37178899999999998</v>
      </c>
      <c r="O67" s="5">
        <v>-0.39550800000000003</v>
      </c>
      <c r="P67" s="5">
        <v>-0.37463000000000002</v>
      </c>
      <c r="Q67" s="5">
        <v>-0.33584599999999998</v>
      </c>
      <c r="R67" s="5">
        <v>-0.31188700000000003</v>
      </c>
      <c r="S67" s="5">
        <v>-0.28403899999999999</v>
      </c>
      <c r="T67" s="5">
        <v>-0.24315000000000001</v>
      </c>
      <c r="U67" s="5">
        <v>-0.203176</v>
      </c>
      <c r="V67" s="5">
        <v>-0.15701599999999999</v>
      </c>
      <c r="W67" s="5">
        <v>-0.105439</v>
      </c>
      <c r="X67" s="5">
        <v>-4.5296009999999998E-2</v>
      </c>
      <c r="Y67" s="5">
        <v>2.2397009999999998E-2</v>
      </c>
      <c r="Z67" s="5">
        <v>9.9388039999999997E-2</v>
      </c>
      <c r="AA67" s="5">
        <v>0.18599299999999999</v>
      </c>
      <c r="AB67" s="5">
        <v>0.28319100000000003</v>
      </c>
      <c r="AC67" s="5">
        <v>0.39130700000000002</v>
      </c>
      <c r="AD67" s="5">
        <v>0.51143300000000003</v>
      </c>
      <c r="AF67" t="s">
        <v>120</v>
      </c>
      <c r="AG67" s="5">
        <v>1.31718E-3</v>
      </c>
      <c r="AH67" s="5">
        <v>-1.9531529999999998E-2</v>
      </c>
      <c r="AI67" s="5">
        <v>-3.3250189999999999E-2</v>
      </c>
      <c r="AJ67" s="5">
        <v>-3.7969099999999999E-2</v>
      </c>
      <c r="AK67" s="5">
        <v>-0.13488700000000001</v>
      </c>
      <c r="AL67" s="5">
        <v>-0.156219</v>
      </c>
      <c r="AM67" s="5">
        <v>-0.150399</v>
      </c>
      <c r="AN67" s="5">
        <v>-0.14488100000000001</v>
      </c>
      <c r="AO67" s="5">
        <v>-0.13159899999999999</v>
      </c>
      <c r="AP67" s="5">
        <v>-0.19696024600000001</v>
      </c>
      <c r="AQ67" s="5">
        <v>-0.40058700000000003</v>
      </c>
      <c r="AR67" s="5">
        <v>-0.47570400000000002</v>
      </c>
      <c r="AS67" s="5">
        <v>-0.55257400000000001</v>
      </c>
      <c r="AT67" s="5">
        <v>-0.55054200000000009</v>
      </c>
      <c r="AU67" s="5">
        <v>-0.51201099999999999</v>
      </c>
      <c r="AV67" s="5">
        <v>-0.44054599999999999</v>
      </c>
      <c r="AW67" s="5">
        <v>-0.40364559</v>
      </c>
      <c r="AX67" s="5">
        <v>-0.36047783</v>
      </c>
      <c r="AY67" s="5">
        <v>-0.30759693999999999</v>
      </c>
      <c r="AZ67" s="5">
        <v>-0.26811172999999999</v>
      </c>
      <c r="BA67" s="5">
        <v>-0.22534476999999997</v>
      </c>
      <c r="BB67" s="5">
        <v>-0.18339119000000001</v>
      </c>
      <c r="BC67" s="5">
        <v>-0.13553298999999999</v>
      </c>
      <c r="BD67" s="5">
        <v>-8.8458990000000001E-2</v>
      </c>
      <c r="BE67" s="5">
        <v>-3.3211959999999999E-2</v>
      </c>
      <c r="BF67" s="5">
        <v>3.4074999999999994E-2</v>
      </c>
      <c r="BG67" s="5">
        <v>0.12630400000000003</v>
      </c>
      <c r="BH67" s="5">
        <v>0.22579100000000002</v>
      </c>
      <c r="BI67" s="5">
        <v>0.33497900000000003</v>
      </c>
      <c r="BK67" t="s">
        <v>120</v>
      </c>
      <c r="BL67" s="5">
        <v>2646.9560531371544</v>
      </c>
      <c r="BM67" s="5">
        <v>2712.5997498907436</v>
      </c>
      <c r="BN67" s="5">
        <v>2775.2204125058738</v>
      </c>
      <c r="BO67" s="5">
        <v>2839.5483526337416</v>
      </c>
      <c r="BP67" s="5">
        <v>2902.7774350352634</v>
      </c>
      <c r="BQ67" s="5">
        <v>2975.4762933220063</v>
      </c>
      <c r="BR67" s="5">
        <v>3052.8767980538823</v>
      </c>
      <c r="BS67" s="5">
        <v>3132.3126410045779</v>
      </c>
      <c r="BT67" s="5">
        <v>3214.8785175136209</v>
      </c>
      <c r="BU67" s="5">
        <v>3295.7112915449698</v>
      </c>
      <c r="BV67" s="5">
        <v>3372.4122567405516</v>
      </c>
      <c r="BW67" s="5">
        <v>3454.5269604657001</v>
      </c>
      <c r="BX67" s="5">
        <v>3533.1738895770432</v>
      </c>
      <c r="BY67" s="5">
        <v>3615.8508834299028</v>
      </c>
      <c r="BZ67" s="5">
        <v>3701.0776534117749</v>
      </c>
      <c r="CA67" s="5">
        <v>3789.0029426031574</v>
      </c>
      <c r="CB67" s="5">
        <v>3876.72357203003</v>
      </c>
      <c r="CC67" s="5">
        <v>3965.981305396183</v>
      </c>
      <c r="CD67" s="5">
        <v>4056.9986122480864</v>
      </c>
      <c r="CE67" s="5">
        <v>4148.7077279180694</v>
      </c>
      <c r="CF67" s="5">
        <v>4241.8016613649997</v>
      </c>
      <c r="CG67" s="5">
        <v>4336.1267816163245</v>
      </c>
      <c r="CH67" s="5">
        <v>4431.9804889497882</v>
      </c>
      <c r="CI67" s="5">
        <v>4529.0425614093938</v>
      </c>
      <c r="CJ67" s="5">
        <v>4627.697689853323</v>
      </c>
      <c r="CK67" s="5">
        <v>4728.1096611122093</v>
      </c>
      <c r="CL67" s="5">
        <v>4830.8938045094183</v>
      </c>
      <c r="CM67" s="5">
        <v>4935.2090355623559</v>
      </c>
      <c r="CN67" s="5">
        <v>5041.1368343556396</v>
      </c>
    </row>
    <row r="68" spans="1:92" x14ac:dyDescent="0.25">
      <c r="A68" t="s">
        <v>121</v>
      </c>
      <c r="B68" s="5">
        <v>0</v>
      </c>
      <c r="C68" s="5">
        <v>0</v>
      </c>
      <c r="D68" s="5">
        <v>0</v>
      </c>
      <c r="E68" s="5">
        <v>0</v>
      </c>
      <c r="F68" s="5">
        <v>0</v>
      </c>
      <c r="G68" s="5">
        <v>0</v>
      </c>
      <c r="H68" s="5">
        <v>0</v>
      </c>
      <c r="I68" s="5">
        <v>0</v>
      </c>
      <c r="J68" s="5">
        <v>0</v>
      </c>
      <c r="K68" s="5">
        <v>-5.7672560000000001E-3</v>
      </c>
      <c r="L68" s="5">
        <v>-0.163829</v>
      </c>
      <c r="M68" s="5">
        <v>-0.24929899999999999</v>
      </c>
      <c r="N68" s="5">
        <v>-0.34038400000000002</v>
      </c>
      <c r="O68" s="5">
        <v>-0.37842900000000002</v>
      </c>
      <c r="P68" s="5">
        <v>-0.38166699999999998</v>
      </c>
      <c r="Q68" s="5">
        <v>-0.37092000000000003</v>
      </c>
      <c r="R68" s="5">
        <v>-0.36874099999999999</v>
      </c>
      <c r="S68" s="5">
        <v>-0.36409599999999998</v>
      </c>
      <c r="T68" s="5">
        <v>-0.35061199999999998</v>
      </c>
      <c r="U68" s="5">
        <v>-0.33953100000000003</v>
      </c>
      <c r="V68" s="5">
        <v>-0.32584400000000002</v>
      </c>
      <c r="W68" s="5">
        <v>-0.31058999999999998</v>
      </c>
      <c r="X68" s="5">
        <v>-0.29195900000000002</v>
      </c>
      <c r="Y68" s="5">
        <v>-0.27110000000000001</v>
      </c>
      <c r="Z68" s="5">
        <v>-0.24735099999999999</v>
      </c>
      <c r="AA68" s="5">
        <v>-0.220916</v>
      </c>
      <c r="AB68" s="5">
        <v>-0.191722</v>
      </c>
      <c r="AC68" s="5">
        <v>-0.160081</v>
      </c>
      <c r="AD68" s="5">
        <v>-0.12601999999999999</v>
      </c>
      <c r="AF68" t="s">
        <v>121</v>
      </c>
      <c r="AG68" s="5">
        <v>-6.8361960000000001E-3</v>
      </c>
      <c r="AH68" s="5">
        <v>-3.5435699999999998E-3</v>
      </c>
      <c r="AI68" s="5">
        <v>4.1275550000000001E-4</v>
      </c>
      <c r="AJ68" s="5">
        <v>2.2146610000000001E-3</v>
      </c>
      <c r="AK68" s="5">
        <v>-4.1525380000000001E-2</v>
      </c>
      <c r="AL68" s="5">
        <v>-5.0883980000000002E-2</v>
      </c>
      <c r="AM68" s="5">
        <v>-6.0157849999999999E-2</v>
      </c>
      <c r="AN68" s="5">
        <v>-6.62552E-2</v>
      </c>
      <c r="AO68" s="5">
        <v>-7.340025E-2</v>
      </c>
      <c r="AP68" s="5">
        <v>-0.13806025599999999</v>
      </c>
      <c r="AQ68" s="5">
        <v>-0.30569000000000002</v>
      </c>
      <c r="AR68" s="5">
        <v>-0.39937299999999998</v>
      </c>
      <c r="AS68" s="5">
        <v>-0.49685900000000005</v>
      </c>
      <c r="AT68" s="5">
        <v>-0.54166899999999996</v>
      </c>
      <c r="AU68" s="5">
        <v>-0.54972599999999994</v>
      </c>
      <c r="AV68" s="5">
        <v>-0.547516</v>
      </c>
      <c r="AW68" s="5">
        <v>-0.55011699999999997</v>
      </c>
      <c r="AX68" s="5">
        <v>-0.55061699999999991</v>
      </c>
      <c r="AY68" s="5">
        <v>-0.542937</v>
      </c>
      <c r="AZ68" s="5">
        <v>-0.53289900000000001</v>
      </c>
      <c r="BA68" s="5">
        <v>-0.52001900000000001</v>
      </c>
      <c r="BB68" s="5">
        <v>-0.50457799999999997</v>
      </c>
      <c r="BC68" s="5">
        <v>-0.48572100000000001</v>
      </c>
      <c r="BD68" s="5">
        <v>-0.46345400000000003</v>
      </c>
      <c r="BE68" s="5">
        <v>-0.43771599999999999</v>
      </c>
      <c r="BF68" s="5">
        <v>-0.410109</v>
      </c>
      <c r="BG68" s="5">
        <v>-0.382658</v>
      </c>
      <c r="BH68" s="5">
        <v>-0.35282000000000002</v>
      </c>
      <c r="BI68" s="5">
        <v>-0.32059099999999996</v>
      </c>
      <c r="BK68" t="s">
        <v>121</v>
      </c>
      <c r="BL68" s="5">
        <v>6754.938269454281</v>
      </c>
      <c r="BM68" s="5">
        <v>6872.4330035717803</v>
      </c>
      <c r="BN68" s="5">
        <v>6983.0242343154105</v>
      </c>
      <c r="BO68" s="5">
        <v>7092.4454243618693</v>
      </c>
      <c r="BP68" s="5">
        <v>7198.1036640000084</v>
      </c>
      <c r="BQ68" s="5">
        <v>7310.7633534757651</v>
      </c>
      <c r="BR68" s="5">
        <v>7429.314685906852</v>
      </c>
      <c r="BS68" s="5">
        <v>7549.3389905821432</v>
      </c>
      <c r="BT68" s="5">
        <v>7675.6937430598782</v>
      </c>
      <c r="BU68" s="5">
        <v>7798.7959895746581</v>
      </c>
      <c r="BV68" s="5">
        <v>7914.9693113893563</v>
      </c>
      <c r="BW68" s="5">
        <v>8037.4515221602069</v>
      </c>
      <c r="BX68" s="5">
        <v>8154.7739761344137</v>
      </c>
      <c r="BY68" s="5">
        <v>8276.6138351947611</v>
      </c>
      <c r="BZ68" s="5">
        <v>8401.8834060565805</v>
      </c>
      <c r="CA68" s="5">
        <v>8528.3658513707505</v>
      </c>
      <c r="CB68" s="5">
        <v>8655.0372448938597</v>
      </c>
      <c r="CC68" s="5">
        <v>8782.4125579105312</v>
      </c>
      <c r="CD68" s="5">
        <v>8911.0779275963469</v>
      </c>
      <c r="CE68" s="5">
        <v>9040.5023389564903</v>
      </c>
      <c r="CF68" s="5">
        <v>9170.774467046489</v>
      </c>
      <c r="CG68" s="5">
        <v>9301.8450868225755</v>
      </c>
      <c r="CH68" s="5">
        <v>9433.7665537355042</v>
      </c>
      <c r="CI68" s="5">
        <v>9566.5000432928318</v>
      </c>
      <c r="CJ68" s="5">
        <v>9700.0103876584071</v>
      </c>
      <c r="CK68" s="5">
        <v>9834.0726534521436</v>
      </c>
      <c r="CL68" s="5">
        <v>9968.4083027482429</v>
      </c>
      <c r="CM68" s="5">
        <v>10103.170105387264</v>
      </c>
      <c r="CN68" s="5">
        <v>10238.260058740952</v>
      </c>
    </row>
    <row r="69" spans="1:92" x14ac:dyDescent="0.25">
      <c r="A69" t="s">
        <v>122</v>
      </c>
      <c r="B69" s="5">
        <v>0</v>
      </c>
      <c r="C69" s="5">
        <v>0</v>
      </c>
      <c r="D69" s="5">
        <v>0</v>
      </c>
      <c r="E69" s="5">
        <v>0</v>
      </c>
      <c r="F69" s="5">
        <v>0</v>
      </c>
      <c r="G69" s="5">
        <v>0</v>
      </c>
      <c r="H69" s="5">
        <v>0</v>
      </c>
      <c r="I69" s="5">
        <v>0</v>
      </c>
      <c r="J69" s="5">
        <v>0</v>
      </c>
      <c r="K69" s="5">
        <v>-7.0679949999999997E-3</v>
      </c>
      <c r="L69" s="5">
        <v>-2.3261670000000002E-2</v>
      </c>
      <c r="M69" s="5">
        <v>-3.3093810000000001E-2</v>
      </c>
      <c r="N69" s="5">
        <v>-4.1442439999999997E-2</v>
      </c>
      <c r="O69" s="5">
        <v>-4.6900339999999999E-2</v>
      </c>
      <c r="P69" s="5">
        <v>-5.1198340000000002E-2</v>
      </c>
      <c r="Q69" s="5">
        <v>-5.5024770000000001E-2</v>
      </c>
      <c r="R69" s="5">
        <v>-5.8832179999999998E-2</v>
      </c>
      <c r="S69" s="5">
        <v>-6.1971060000000001E-2</v>
      </c>
      <c r="T69" s="5">
        <v>-6.4559290000000005E-2</v>
      </c>
      <c r="U69" s="5">
        <v>-6.6734539999999995E-2</v>
      </c>
      <c r="V69" s="5">
        <v>-6.8486850000000002E-2</v>
      </c>
      <c r="W69" s="5">
        <v>-6.9875140000000002E-2</v>
      </c>
      <c r="X69" s="5">
        <v>-7.0948440000000002E-2</v>
      </c>
      <c r="Y69" s="5">
        <v>-7.1736270000000005E-2</v>
      </c>
      <c r="Z69" s="5">
        <v>-7.2218900000000003E-2</v>
      </c>
      <c r="AA69" s="5">
        <v>-7.2346919999999995E-2</v>
      </c>
      <c r="AB69" s="5">
        <v>-7.2041400000000005E-2</v>
      </c>
      <c r="AC69" s="5">
        <v>-7.1223359999999999E-2</v>
      </c>
      <c r="AD69" s="5">
        <v>-6.9754700000000003E-2</v>
      </c>
      <c r="AF69" t="s">
        <v>122</v>
      </c>
      <c r="AG69" s="5">
        <v>1.4518949999999999E-3</v>
      </c>
      <c r="AH69" s="5">
        <v>1.059274E-3</v>
      </c>
      <c r="AI69" s="5">
        <v>1.098484E-3</v>
      </c>
      <c r="AJ69" s="5">
        <v>1.9724550000000001E-3</v>
      </c>
      <c r="AK69" s="5">
        <v>-4.3536E-3</v>
      </c>
      <c r="AL69" s="5">
        <v>-9.2948319999999994E-3</v>
      </c>
      <c r="AM69" s="5">
        <v>-1.1790139999999999E-2</v>
      </c>
      <c r="AN69" s="5">
        <v>-1.293977E-2</v>
      </c>
      <c r="AO69" s="5">
        <v>-1.422703E-2</v>
      </c>
      <c r="AP69" s="5">
        <v>-2.5983124999999999E-2</v>
      </c>
      <c r="AQ69" s="5">
        <v>-5.2468929999999997E-2</v>
      </c>
      <c r="AR69" s="5">
        <v>-6.6892220000000002E-2</v>
      </c>
      <c r="AS69" s="5">
        <v>-7.572276E-2</v>
      </c>
      <c r="AT69" s="5">
        <v>-7.9026760000000001E-2</v>
      </c>
      <c r="AU69" s="5">
        <v>-7.8898120000000002E-2</v>
      </c>
      <c r="AV69" s="5">
        <v>-7.5964809999999994E-2</v>
      </c>
      <c r="AW69" s="5">
        <v>-7.6002790000000001E-2</v>
      </c>
      <c r="AX69" s="5">
        <v>-7.5381150000000008E-2</v>
      </c>
      <c r="AY69" s="5">
        <v>-7.4680720000000006E-2</v>
      </c>
      <c r="AZ69" s="5">
        <v>-7.4137790999999995E-2</v>
      </c>
      <c r="BA69" s="5">
        <v>-7.4698245999999996E-2</v>
      </c>
      <c r="BB69" s="5">
        <v>-7.6431355000000006E-2</v>
      </c>
      <c r="BC69" s="5">
        <v>-7.8687050000000008E-2</v>
      </c>
      <c r="BD69" s="5">
        <v>-8.2352599999999998E-2</v>
      </c>
      <c r="BE69" s="5">
        <v>-8.5575270000000009E-2</v>
      </c>
      <c r="BF69" s="5">
        <v>-8.8374709999999995E-2</v>
      </c>
      <c r="BG69" s="5">
        <v>-8.8542480000000007E-2</v>
      </c>
      <c r="BH69" s="5">
        <v>-8.8602050000000002E-2</v>
      </c>
      <c r="BI69" s="5">
        <v>-8.8395680000000004E-2</v>
      </c>
      <c r="BK69" t="s">
        <v>122</v>
      </c>
      <c r="BL69" s="5">
        <v>7044.1504837517678</v>
      </c>
      <c r="BM69" s="5">
        <v>7177.7921070772873</v>
      </c>
      <c r="BN69" s="5">
        <v>7310.4341156819046</v>
      </c>
      <c r="BO69" s="5">
        <v>7443.7998170242317</v>
      </c>
      <c r="BP69" s="5">
        <v>7577.4547339096243</v>
      </c>
      <c r="BQ69" s="5">
        <v>7712.7327646450203</v>
      </c>
      <c r="BR69" s="5">
        <v>7849.9199146064702</v>
      </c>
      <c r="BS69" s="5">
        <v>7988.2229439318698</v>
      </c>
      <c r="BT69" s="5">
        <v>8128.1510480674633</v>
      </c>
      <c r="BU69" s="5">
        <v>8267.8584177843513</v>
      </c>
      <c r="BV69" s="5">
        <v>8406.9588930744321</v>
      </c>
      <c r="BW69" s="5">
        <v>8547.6523481483491</v>
      </c>
      <c r="BX69" s="5">
        <v>8688.7592180652464</v>
      </c>
      <c r="BY69" s="5">
        <v>8831.0758844722568</v>
      </c>
      <c r="BZ69" s="5">
        <v>8974.3645984034883</v>
      </c>
      <c r="CA69" s="5">
        <v>9118.5334164436754</v>
      </c>
      <c r="CB69" s="5">
        <v>9263.0112950797356</v>
      </c>
      <c r="CC69" s="5">
        <v>9408.1276309017958</v>
      </c>
      <c r="CD69" s="5">
        <v>9553.8118380018459</v>
      </c>
      <c r="CE69" s="5">
        <v>9700.0482359202142</v>
      </c>
      <c r="CF69" s="5">
        <v>9846.7314742906274</v>
      </c>
      <c r="CG69" s="5">
        <v>9993.8476429174752</v>
      </c>
      <c r="CH69" s="5">
        <v>10141.425539739714</v>
      </c>
      <c r="CI69" s="5">
        <v>10289.366451569647</v>
      </c>
      <c r="CJ69" s="5">
        <v>10437.830513058141</v>
      </c>
      <c r="CK69" s="5">
        <v>10586.785552172094</v>
      </c>
      <c r="CL69" s="5">
        <v>10736.435934448995</v>
      </c>
      <c r="CM69" s="5">
        <v>10886.477596386187</v>
      </c>
      <c r="CN69" s="5">
        <v>11036.884087678092</v>
      </c>
    </row>
    <row r="70" spans="1:92" x14ac:dyDescent="0.25">
      <c r="A70" t="s">
        <v>123</v>
      </c>
      <c r="B70" s="5">
        <v>0</v>
      </c>
      <c r="C70" s="5">
        <v>0</v>
      </c>
      <c r="D70" s="5">
        <v>0</v>
      </c>
      <c r="E70" s="5">
        <v>0</v>
      </c>
      <c r="F70" s="5">
        <v>0</v>
      </c>
      <c r="G70" s="5">
        <v>0</v>
      </c>
      <c r="H70" s="5">
        <v>0</v>
      </c>
      <c r="I70" s="5">
        <v>0</v>
      </c>
      <c r="J70" s="5">
        <v>0</v>
      </c>
      <c r="K70" s="5">
        <v>-3.408665E-3</v>
      </c>
      <c r="L70" s="5">
        <v>-2.5768570000000001E-2</v>
      </c>
      <c r="M70" s="5">
        <v>-4.3332349999999999E-2</v>
      </c>
      <c r="N70" s="5">
        <v>-6.240006E-2</v>
      </c>
      <c r="O70" s="5">
        <v>-7.5671779999999994E-2</v>
      </c>
      <c r="P70" s="5">
        <v>-8.3393889999999998E-2</v>
      </c>
      <c r="Q70" s="5">
        <v>-8.6862499999999995E-2</v>
      </c>
      <c r="R70" s="5">
        <v>-8.8277659999999994E-2</v>
      </c>
      <c r="S70" s="5">
        <v>-8.7786199999999995E-2</v>
      </c>
      <c r="T70" s="5">
        <v>-8.5721339999999993E-2</v>
      </c>
      <c r="U70" s="5">
        <v>-8.3075839999999998E-2</v>
      </c>
      <c r="V70" s="5">
        <v>-7.9770750000000001E-2</v>
      </c>
      <c r="W70" s="5">
        <v>-7.5982869999999994E-2</v>
      </c>
      <c r="X70" s="5">
        <v>-7.1643090000000006E-2</v>
      </c>
      <c r="Y70" s="5">
        <v>-6.6800180000000001E-2</v>
      </c>
      <c r="Z70" s="5">
        <v>-6.136544E-2</v>
      </c>
      <c r="AA70" s="5">
        <v>-5.5269609999999997E-2</v>
      </c>
      <c r="AB70" s="5">
        <v>-4.8384190000000001E-2</v>
      </c>
      <c r="AC70" s="5">
        <v>-4.0639710000000002E-2</v>
      </c>
      <c r="AD70" s="5">
        <v>-3.1897630000000003E-2</v>
      </c>
      <c r="AF70" t="s">
        <v>123</v>
      </c>
      <c r="AG70" s="5">
        <v>2.450177E-3</v>
      </c>
      <c r="AH70" s="5">
        <v>5.715861E-3</v>
      </c>
      <c r="AI70" s="5">
        <v>1.0367019999999999E-2</v>
      </c>
      <c r="AJ70" s="5">
        <v>1.4793809999999999E-2</v>
      </c>
      <c r="AK70" s="5">
        <v>3.2866089999999998E-3</v>
      </c>
      <c r="AL70" s="5">
        <v>-6.0803300000000001E-3</v>
      </c>
      <c r="AM70" s="5">
        <v>-1.339477E-2</v>
      </c>
      <c r="AN70" s="5">
        <v>-1.8666990000000001E-2</v>
      </c>
      <c r="AO70" s="5">
        <v>-2.382136E-2</v>
      </c>
      <c r="AP70" s="5">
        <v>-4.8949494999999996E-2</v>
      </c>
      <c r="AQ70" s="5">
        <v>-8.980703000000001E-2</v>
      </c>
      <c r="AR70" s="5">
        <v>-0.11752307000000001</v>
      </c>
      <c r="AS70" s="5">
        <v>-0.14201157</v>
      </c>
      <c r="AT70" s="5">
        <v>-0.15853421000000001</v>
      </c>
      <c r="AU70" s="5">
        <v>-0.16744496</v>
      </c>
      <c r="AV70" s="5">
        <v>-0.17160138</v>
      </c>
      <c r="AW70" s="5">
        <v>-0.17423511999999999</v>
      </c>
      <c r="AX70" s="5">
        <v>-0.17458902999999998</v>
      </c>
      <c r="AY70" s="5">
        <v>-0.17377290000000001</v>
      </c>
      <c r="AZ70" s="5">
        <v>-0.17145200999999999</v>
      </c>
      <c r="BA70" s="5">
        <v>-0.16808793999999999</v>
      </c>
      <c r="BB70" s="5">
        <v>-0.16421152</v>
      </c>
      <c r="BC70" s="5">
        <v>-0.15978318000000002</v>
      </c>
      <c r="BD70" s="5">
        <v>-0.15501899</v>
      </c>
      <c r="BE70" s="5">
        <v>-0.14923972999999999</v>
      </c>
      <c r="BF70" s="5">
        <v>-0.14288792</v>
      </c>
      <c r="BG70" s="5">
        <v>-0.13614032000000001</v>
      </c>
      <c r="BH70" s="5">
        <v>-0.12969591999999999</v>
      </c>
      <c r="BI70" s="5">
        <v>-0.12295357000000001</v>
      </c>
      <c r="BK70" t="s">
        <v>123</v>
      </c>
      <c r="BL70" s="5">
        <v>23573.694707378432</v>
      </c>
      <c r="BM70" s="5">
        <v>24039.261023323514</v>
      </c>
      <c r="BN70" s="5">
        <v>24500.956664516663</v>
      </c>
      <c r="BO70" s="5">
        <v>24964.730290651274</v>
      </c>
      <c r="BP70" s="5">
        <v>25427.336837643354</v>
      </c>
      <c r="BQ70" s="5">
        <v>25895.431257497392</v>
      </c>
      <c r="BR70" s="5">
        <v>26371.759456132862</v>
      </c>
      <c r="BS70" s="5">
        <v>26855.335813292528</v>
      </c>
      <c r="BT70" s="5">
        <v>27347.000669786241</v>
      </c>
      <c r="BU70" s="5">
        <v>27837.676578644147</v>
      </c>
      <c r="BV70" s="5">
        <v>28328.378105553104</v>
      </c>
      <c r="BW70" s="5">
        <v>28826.021137100273</v>
      </c>
      <c r="BX70" s="5">
        <v>29325.201926658086</v>
      </c>
      <c r="BY70" s="5">
        <v>29829.084185980617</v>
      </c>
      <c r="BZ70" s="5">
        <v>30336.677481558538</v>
      </c>
      <c r="CA70" s="5">
        <v>30846.933257922519</v>
      </c>
      <c r="CB70" s="5">
        <v>31359.111980762646</v>
      </c>
      <c r="CC70" s="5">
        <v>31873.56752978835</v>
      </c>
      <c r="CD70" s="5">
        <v>32389.903640216875</v>
      </c>
      <c r="CE70" s="5">
        <v>32908.314461704562</v>
      </c>
      <c r="CF70" s="5">
        <v>33428.73086304024</v>
      </c>
      <c r="CG70" s="5">
        <v>33950.952301025194</v>
      </c>
      <c r="CH70" s="5">
        <v>34474.867760829846</v>
      </c>
      <c r="CI70" s="5">
        <v>35000.342047647689</v>
      </c>
      <c r="CJ70" s="5">
        <v>35527.49446564744</v>
      </c>
      <c r="CK70" s="5">
        <v>36056.031864581346</v>
      </c>
      <c r="CL70" s="5">
        <v>36585.726005373966</v>
      </c>
      <c r="CM70" s="5">
        <v>37116.126220320228</v>
      </c>
      <c r="CN70" s="5">
        <v>37647.238440151545</v>
      </c>
    </row>
    <row r="71" spans="1:92" x14ac:dyDescent="0.25">
      <c r="A71" t="s">
        <v>124</v>
      </c>
      <c r="B71" s="5">
        <v>0</v>
      </c>
      <c r="C71" s="5">
        <v>0</v>
      </c>
      <c r="D71" s="5">
        <v>0</v>
      </c>
      <c r="E71" s="5">
        <v>0</v>
      </c>
      <c r="F71" s="5">
        <v>0</v>
      </c>
      <c r="G71" s="5">
        <v>0</v>
      </c>
      <c r="H71" s="5">
        <v>0</v>
      </c>
      <c r="I71" s="5">
        <v>0</v>
      </c>
      <c r="J71" s="5">
        <v>0</v>
      </c>
      <c r="K71" s="5">
        <v>0</v>
      </c>
      <c r="L71" s="5">
        <v>-3.6374399999999999E-4</v>
      </c>
      <c r="M71" s="5">
        <v>3.9040049999999999E-3</v>
      </c>
      <c r="N71" s="5">
        <v>7.474741E-3</v>
      </c>
      <c r="O71" s="5">
        <v>9.9346999999999994E-3</v>
      </c>
      <c r="P71" s="5">
        <v>9.6000430000000008E-3</v>
      </c>
      <c r="Q71" s="5">
        <v>6.4392879999999996E-3</v>
      </c>
      <c r="R71" s="5">
        <v>1.268405E-3</v>
      </c>
      <c r="S71" s="5">
        <v>-4.6232039999999997E-3</v>
      </c>
      <c r="T71" s="5">
        <v>-1.081206E-2</v>
      </c>
      <c r="U71" s="5">
        <v>-1.7219620000000001E-2</v>
      </c>
      <c r="V71" s="5">
        <v>-2.3510730000000001E-2</v>
      </c>
      <c r="W71" s="5">
        <v>-2.961606E-2</v>
      </c>
      <c r="X71" s="5">
        <v>-3.5496229999999997E-2</v>
      </c>
      <c r="Y71" s="5">
        <v>-4.1170869999999998E-2</v>
      </c>
      <c r="Z71" s="5">
        <v>-4.6669269999999999E-2</v>
      </c>
      <c r="AA71" s="5">
        <v>-5.2021119999999997E-2</v>
      </c>
      <c r="AB71" s="5">
        <v>-5.7246100000000001E-2</v>
      </c>
      <c r="AC71" s="5">
        <v>-6.2383620000000001E-2</v>
      </c>
      <c r="AD71" s="5">
        <v>-6.7453410000000005E-2</v>
      </c>
      <c r="AF71" t="s">
        <v>124</v>
      </c>
      <c r="AG71" s="5">
        <v>0</v>
      </c>
      <c r="AH71" s="5">
        <v>5.2980989999999999E-4</v>
      </c>
      <c r="AI71" s="5">
        <v>1.8248750000000001E-3</v>
      </c>
      <c r="AJ71" s="5">
        <v>3.95371E-3</v>
      </c>
      <c r="AK71" s="5">
        <v>6.7401149999999996E-3</v>
      </c>
      <c r="AL71" s="5">
        <v>6.4555979999999999E-3</v>
      </c>
      <c r="AM71" s="5">
        <v>5.0615929999999996E-3</v>
      </c>
      <c r="AN71" s="5">
        <v>3.1663479999999998E-3</v>
      </c>
      <c r="AO71" s="5">
        <v>8.6784329999999997E-4</v>
      </c>
      <c r="AP71" s="5">
        <v>-1.6575240000000001E-3</v>
      </c>
      <c r="AQ71" s="5">
        <v>-9.766739E-3</v>
      </c>
      <c r="AR71" s="5">
        <v>-1.3266075E-2</v>
      </c>
      <c r="AS71" s="5">
        <v>-1.7120119E-2</v>
      </c>
      <c r="AT71" s="5">
        <v>-2.1870170000000001E-2</v>
      </c>
      <c r="AU71" s="5">
        <v>-2.9150736999999996E-2</v>
      </c>
      <c r="AV71" s="5">
        <v>-3.9013142000000001E-2</v>
      </c>
      <c r="AW71" s="5">
        <v>-5.0857874999999997E-2</v>
      </c>
      <c r="AX71" s="5">
        <v>-6.3100394000000004E-2</v>
      </c>
      <c r="AY71" s="5">
        <v>-7.5247919999999996E-2</v>
      </c>
      <c r="AZ71" s="5">
        <v>-8.7320290000000009E-2</v>
      </c>
      <c r="BA71" s="5">
        <v>-9.8755549999999998E-2</v>
      </c>
      <c r="BB71" s="5">
        <v>-0.10934615</v>
      </c>
      <c r="BC71" s="5">
        <v>-0.11895369</v>
      </c>
      <c r="BD71" s="5">
        <v>-0.12759725</v>
      </c>
      <c r="BE71" s="5">
        <v>-0.13524661999999998</v>
      </c>
      <c r="BF71" s="5">
        <v>-0.14199991000000001</v>
      </c>
      <c r="BG71" s="5">
        <v>-0.14802465000000001</v>
      </c>
      <c r="BH71" s="5">
        <v>-0.15376463000000001</v>
      </c>
      <c r="BI71" s="5">
        <v>-0.15939749</v>
      </c>
      <c r="BK71" t="s">
        <v>124</v>
      </c>
      <c r="BL71" s="5">
        <v>21520.464843999998</v>
      </c>
      <c r="BM71" s="5">
        <v>21930.380172444522</v>
      </c>
      <c r="BN71" s="5">
        <v>22353.092655183478</v>
      </c>
      <c r="BO71" s="5">
        <v>22785.870872153555</v>
      </c>
      <c r="BP71" s="5">
        <v>23225.066234457099</v>
      </c>
      <c r="BQ71" s="5">
        <v>23667.376031044641</v>
      </c>
      <c r="BR71" s="5">
        <v>24110.287295749007</v>
      </c>
      <c r="BS71" s="5">
        <v>24553.149886620125</v>
      </c>
      <c r="BT71" s="5">
        <v>24996.184486862654</v>
      </c>
      <c r="BU71" s="5">
        <v>25437.854571847605</v>
      </c>
      <c r="BV71" s="5">
        <v>25877.051830232278</v>
      </c>
      <c r="BW71" s="5">
        <v>26316.478013050051</v>
      </c>
      <c r="BX71" s="5">
        <v>26754.689778613611</v>
      </c>
      <c r="BY71" s="5">
        <v>27192.190821941946</v>
      </c>
      <c r="BZ71" s="5">
        <v>27627.750052832249</v>
      </c>
      <c r="CA71" s="5">
        <v>28060.588254405626</v>
      </c>
      <c r="CB71" s="5">
        <v>28490.164392787356</v>
      </c>
      <c r="CC71" s="5">
        <v>28916.336389643668</v>
      </c>
      <c r="CD71" s="5">
        <v>29338.747880217266</v>
      </c>
      <c r="CE71" s="5">
        <v>29756.92326904404</v>
      </c>
      <c r="CF71" s="5">
        <v>30170.670739040917</v>
      </c>
      <c r="CG71" s="5">
        <v>30579.728941165347</v>
      </c>
      <c r="CH71" s="5">
        <v>30983.822918309983</v>
      </c>
      <c r="CI71" s="5">
        <v>31382.709882839798</v>
      </c>
      <c r="CJ71" s="5">
        <v>31776.156218486893</v>
      </c>
      <c r="CK71" s="5">
        <v>32163.899854198859</v>
      </c>
      <c r="CL71" s="5">
        <v>32545.674018029738</v>
      </c>
      <c r="CM71" s="5">
        <v>32921.122519296805</v>
      </c>
      <c r="CN71" s="5">
        <v>33289.978966251954</v>
      </c>
    </row>
    <row r="72" spans="1:92" x14ac:dyDescent="0.25">
      <c r="A72" t="s">
        <v>125</v>
      </c>
      <c r="B72" s="5">
        <v>0</v>
      </c>
      <c r="C72" s="5">
        <v>0</v>
      </c>
      <c r="D72" s="5">
        <v>0</v>
      </c>
      <c r="E72" s="5">
        <v>0</v>
      </c>
      <c r="F72" s="5">
        <v>0</v>
      </c>
      <c r="G72" s="5">
        <v>0</v>
      </c>
      <c r="H72" s="5">
        <v>0</v>
      </c>
      <c r="I72" s="5">
        <v>0</v>
      </c>
      <c r="J72" s="5">
        <v>0</v>
      </c>
      <c r="K72" s="5">
        <v>-2.9233079999999999E-3</v>
      </c>
      <c r="L72" s="5">
        <v>-2.405537E-2</v>
      </c>
      <c r="M72" s="5">
        <v>-5.176621E-2</v>
      </c>
      <c r="N72" s="5">
        <v>-8.1897590000000006E-2</v>
      </c>
      <c r="O72" s="5">
        <v>-0.10826</v>
      </c>
      <c r="P72" s="5">
        <v>-0.127777</v>
      </c>
      <c r="Q72" s="5">
        <v>-0.14074300000000001</v>
      </c>
      <c r="R72" s="5">
        <v>-0.14946300000000001</v>
      </c>
      <c r="S72" s="5">
        <v>-0.155163</v>
      </c>
      <c r="T72" s="5">
        <v>-0.158273</v>
      </c>
      <c r="U72" s="5">
        <v>-0.15968599999999999</v>
      </c>
      <c r="V72" s="5">
        <v>-0.159775</v>
      </c>
      <c r="W72" s="5">
        <v>-0.15878300000000001</v>
      </c>
      <c r="X72" s="5">
        <v>-0.15676999999999999</v>
      </c>
      <c r="Y72" s="5">
        <v>-0.153755</v>
      </c>
      <c r="Z72" s="5">
        <v>-0.14970800000000001</v>
      </c>
      <c r="AA72" s="5">
        <v>-0.14452999999999999</v>
      </c>
      <c r="AB72" s="5">
        <v>-0.13809299999999999</v>
      </c>
      <c r="AC72" s="5">
        <v>-0.130277</v>
      </c>
      <c r="AD72" s="5">
        <v>-0.12092600000000001</v>
      </c>
      <c r="AF72" t="s">
        <v>125</v>
      </c>
      <c r="AG72" s="5">
        <v>1.8785640000000001E-3</v>
      </c>
      <c r="AH72" s="5">
        <v>5.1098819999999996E-3</v>
      </c>
      <c r="AI72" s="5">
        <v>9.5684700000000008E-3</v>
      </c>
      <c r="AJ72" s="5">
        <v>1.4235329999999999E-2</v>
      </c>
      <c r="AK72" s="5">
        <v>6.7811520000000004E-3</v>
      </c>
      <c r="AL72" s="5">
        <v>-4.1657209999999998E-3</v>
      </c>
      <c r="AM72" s="5">
        <v>-1.1845339999999999E-2</v>
      </c>
      <c r="AN72" s="5">
        <v>-1.7258659999999999E-2</v>
      </c>
      <c r="AO72" s="5">
        <v>-2.204391E-2</v>
      </c>
      <c r="AP72" s="5">
        <v>-4.0519767999999998E-2</v>
      </c>
      <c r="AQ72" s="5">
        <v>-7.8811400000000004E-2</v>
      </c>
      <c r="AR72" s="5">
        <v>-0.11600389999999999</v>
      </c>
      <c r="AS72" s="5">
        <v>-0.15089145000000001</v>
      </c>
      <c r="AT72" s="5">
        <v>-0.17969625</v>
      </c>
      <c r="AU72" s="5">
        <v>-0.20026304</v>
      </c>
      <c r="AV72" s="5">
        <v>-0.21454391</v>
      </c>
      <c r="AW72" s="5">
        <v>-0.22436321000000001</v>
      </c>
      <c r="AX72" s="5">
        <v>-0.23056388</v>
      </c>
      <c r="AY72" s="5">
        <v>-0.23422369999999998</v>
      </c>
      <c r="AZ72" s="5">
        <v>-0.23559737</v>
      </c>
      <c r="BA72" s="5">
        <v>-0.23489061999999999</v>
      </c>
      <c r="BB72" s="5">
        <v>-0.23244433</v>
      </c>
      <c r="BC72" s="5">
        <v>-0.22855427</v>
      </c>
      <c r="BD72" s="5">
        <v>-0.22322930000000002</v>
      </c>
      <c r="BE72" s="5">
        <v>-0.21648837000000001</v>
      </c>
      <c r="BF72" s="5">
        <v>-0.20886167999999999</v>
      </c>
      <c r="BG72" s="5">
        <v>-0.20141147999999998</v>
      </c>
      <c r="BH72" s="5">
        <v>-0.19429399</v>
      </c>
      <c r="BI72" s="5">
        <v>-0.18684205000000001</v>
      </c>
      <c r="BK72" t="s">
        <v>125</v>
      </c>
      <c r="BL72" s="5">
        <v>27157.905159417365</v>
      </c>
      <c r="BM72" s="5">
        <v>27736.121427347854</v>
      </c>
      <c r="BN72" s="5">
        <v>28307.332955697042</v>
      </c>
      <c r="BO72" s="5">
        <v>28876.545285762113</v>
      </c>
      <c r="BP72" s="5">
        <v>29443.692348145552</v>
      </c>
      <c r="BQ72" s="5">
        <v>30015.706332012705</v>
      </c>
      <c r="BR72" s="5">
        <v>30599.908289381987</v>
      </c>
      <c r="BS72" s="5">
        <v>31197.48148993529</v>
      </c>
      <c r="BT72" s="5">
        <v>31807.888268064555</v>
      </c>
      <c r="BU72" s="5">
        <v>32423.720512331151</v>
      </c>
      <c r="BV72" s="5">
        <v>33041.754886050527</v>
      </c>
      <c r="BW72" s="5">
        <v>33667.159215178239</v>
      </c>
      <c r="BX72" s="5">
        <v>34296.723377888018</v>
      </c>
      <c r="BY72" s="5">
        <v>34931.675595331253</v>
      </c>
      <c r="BZ72" s="5">
        <v>35572.442627875142</v>
      </c>
      <c r="CA72" s="5">
        <v>36218.220848737517</v>
      </c>
      <c r="CB72" s="5">
        <v>36868.570394724491</v>
      </c>
      <c r="CC72" s="5">
        <v>37523.420594317431</v>
      </c>
      <c r="CD72" s="5">
        <v>38182.458383627636</v>
      </c>
      <c r="CE72" s="5">
        <v>38845.721735927254</v>
      </c>
      <c r="CF72" s="5">
        <v>39513.347848302474</v>
      </c>
      <c r="CG72" s="5">
        <v>40185.269830281686</v>
      </c>
      <c r="CH72" s="5">
        <v>40861.312451200982</v>
      </c>
      <c r="CI72" s="5">
        <v>41541.451321415632</v>
      </c>
      <c r="CJ72" s="5">
        <v>42225.592006100524</v>
      </c>
      <c r="CK72" s="5">
        <v>42913.373897527097</v>
      </c>
      <c r="CL72" s="5">
        <v>43604.165646971924</v>
      </c>
      <c r="CM72" s="5">
        <v>44297.661443224788</v>
      </c>
      <c r="CN72" s="5">
        <v>44993.889125048852</v>
      </c>
    </row>
    <row r="73" spans="1:92" x14ac:dyDescent="0.25">
      <c r="A73" t="s">
        <v>126</v>
      </c>
      <c r="B73" s="5">
        <v>0</v>
      </c>
      <c r="C73" s="5">
        <v>0</v>
      </c>
      <c r="D73" s="5">
        <v>0</v>
      </c>
      <c r="E73" s="5">
        <v>0</v>
      </c>
      <c r="F73" s="5">
        <v>0</v>
      </c>
      <c r="G73" s="5">
        <v>0</v>
      </c>
      <c r="H73" s="5">
        <v>0</v>
      </c>
      <c r="I73" s="5">
        <v>0</v>
      </c>
      <c r="J73" s="5">
        <v>0</v>
      </c>
      <c r="K73" s="5">
        <v>-3.189458E-3</v>
      </c>
      <c r="L73" s="5">
        <v>-0.115193</v>
      </c>
      <c r="M73" s="5">
        <v>-0.16327700000000001</v>
      </c>
      <c r="N73" s="5">
        <v>-0.20319400000000001</v>
      </c>
      <c r="O73" s="5">
        <v>-0.20427300000000001</v>
      </c>
      <c r="P73" s="5">
        <v>-0.18507100000000001</v>
      </c>
      <c r="Q73" s="5">
        <v>-0.161159</v>
      </c>
      <c r="R73" s="5">
        <v>-0.14487700000000001</v>
      </c>
      <c r="S73" s="5">
        <v>-0.12940499999999999</v>
      </c>
      <c r="T73" s="5">
        <v>-0.11132300000000001</v>
      </c>
      <c r="U73" s="5">
        <v>-9.5919009999999999E-2</v>
      </c>
      <c r="V73" s="5">
        <v>-8.0027870000000001E-2</v>
      </c>
      <c r="W73" s="5">
        <v>-6.3727859999999997E-2</v>
      </c>
      <c r="X73" s="5">
        <v>-4.5788780000000001E-2</v>
      </c>
      <c r="Y73" s="5">
        <v>-2.6415589999999999E-2</v>
      </c>
      <c r="Z73" s="5">
        <v>-4.9185629999999999E-3</v>
      </c>
      <c r="AA73" s="5">
        <v>1.9029560000000001E-2</v>
      </c>
      <c r="AB73" s="5">
        <v>4.5952260000000002E-2</v>
      </c>
      <c r="AC73" s="5">
        <v>7.6159630000000006E-2</v>
      </c>
      <c r="AD73" s="5">
        <v>0.110316</v>
      </c>
      <c r="AF73" t="s">
        <v>126</v>
      </c>
      <c r="AG73" s="5">
        <v>4.900003E-3</v>
      </c>
      <c r="AH73" s="5">
        <v>1.2149689999999999E-2</v>
      </c>
      <c r="AI73" s="5">
        <v>1.8016919999999999E-2</v>
      </c>
      <c r="AJ73" s="5">
        <v>2.1096799999999999E-2</v>
      </c>
      <c r="AK73" s="5">
        <v>-1.9985419999999999E-3</v>
      </c>
      <c r="AL73" s="5">
        <v>-4.1008529999999998E-3</v>
      </c>
      <c r="AM73" s="5">
        <v>-7.83995E-3</v>
      </c>
      <c r="AN73" s="5">
        <v>-9.4102590000000007E-3</v>
      </c>
      <c r="AO73" s="5">
        <v>-1.6345229999999999E-2</v>
      </c>
      <c r="AP73" s="5">
        <v>-2.9797118000000001E-2</v>
      </c>
      <c r="AQ73" s="5">
        <v>-0.15902272000000001</v>
      </c>
      <c r="AR73" s="5">
        <v>-0.21716714000000001</v>
      </c>
      <c r="AS73" s="5">
        <v>-0.25572855</v>
      </c>
      <c r="AT73" s="5">
        <v>-0.25139338</v>
      </c>
      <c r="AU73" s="5">
        <v>-0.22014110000000001</v>
      </c>
      <c r="AV73" s="5">
        <v>-0.18136290999999999</v>
      </c>
      <c r="AW73" s="5">
        <v>-0.15528496999999999</v>
      </c>
      <c r="AX73" s="5">
        <v>-0.13132297799999998</v>
      </c>
      <c r="AY73" s="5">
        <v>-0.105752553</v>
      </c>
      <c r="AZ73" s="5">
        <v>-8.1913529999999998E-2</v>
      </c>
      <c r="BA73" s="5">
        <v>-6.1434660000000002E-2</v>
      </c>
      <c r="BB73" s="5">
        <v>-4.4740709999999996E-2</v>
      </c>
      <c r="BC73" s="5">
        <v>-2.8938700000000001E-2</v>
      </c>
      <c r="BD73" s="5">
        <v>-1.5751149999999998E-2</v>
      </c>
      <c r="BE73" s="5">
        <v>-3.7127300000000009E-4</v>
      </c>
      <c r="BF73" s="5">
        <v>1.7114336000000001E-2</v>
      </c>
      <c r="BG73" s="5">
        <v>4.1840036000000004E-2</v>
      </c>
      <c r="BH73" s="5">
        <v>6.9889462000000013E-2</v>
      </c>
      <c r="BI73" s="5">
        <v>0.10186785599999999</v>
      </c>
      <c r="BK73" t="s">
        <v>126</v>
      </c>
      <c r="BL73" s="5">
        <v>16751.35136141305</v>
      </c>
      <c r="BM73" s="5">
        <v>17031.402021047223</v>
      </c>
      <c r="BN73" s="5">
        <v>17303.758059291482</v>
      </c>
      <c r="BO73" s="5">
        <v>17588.787308670937</v>
      </c>
      <c r="BP73" s="5">
        <v>17881.320468414124</v>
      </c>
      <c r="BQ73" s="5">
        <v>18201.517511413909</v>
      </c>
      <c r="BR73" s="5">
        <v>18544.872841268501</v>
      </c>
      <c r="BS73" s="5">
        <v>18894.06548955851</v>
      </c>
      <c r="BT73" s="5">
        <v>19258.662278207077</v>
      </c>
      <c r="BU73" s="5">
        <v>19623.625385298532</v>
      </c>
      <c r="BV73" s="5">
        <v>19966.139977354302</v>
      </c>
      <c r="BW73" s="5">
        <v>20321.575498940019</v>
      </c>
      <c r="BX73" s="5">
        <v>20667.920330536836</v>
      </c>
      <c r="BY73" s="5">
        <v>21023.474864107724</v>
      </c>
      <c r="BZ73" s="5">
        <v>21386.123814190956</v>
      </c>
      <c r="CA73" s="5">
        <v>21752.107432562079</v>
      </c>
      <c r="CB73" s="5">
        <v>22117.844663617256</v>
      </c>
      <c r="CC73" s="5">
        <v>22485.434905292004</v>
      </c>
      <c r="CD73" s="5">
        <v>22855.790056281068</v>
      </c>
      <c r="CE73" s="5">
        <v>23228.213129954649</v>
      </c>
      <c r="CF73" s="5">
        <v>23602.322425764236</v>
      </c>
      <c r="CG73" s="5">
        <v>23977.926745861689</v>
      </c>
      <c r="CH73" s="5">
        <v>24355.568434718574</v>
      </c>
      <c r="CI73" s="5">
        <v>24734.776122176158</v>
      </c>
      <c r="CJ73" s="5">
        <v>25116.625985510276</v>
      </c>
      <c r="CK73" s="5">
        <v>25501.000806981494</v>
      </c>
      <c r="CL73" s="5">
        <v>25889.126432548692</v>
      </c>
      <c r="CM73" s="5">
        <v>26279.913192631113</v>
      </c>
      <c r="CN73" s="5">
        <v>26673.421804247457</v>
      </c>
    </row>
    <row r="74" spans="1:92" x14ac:dyDescent="0.25">
      <c r="A74" t="s">
        <v>127</v>
      </c>
      <c r="B74" s="5">
        <v>0</v>
      </c>
      <c r="C74" s="5">
        <v>0</v>
      </c>
      <c r="D74" s="5">
        <v>0</v>
      </c>
      <c r="E74" s="5">
        <v>0</v>
      </c>
      <c r="F74" s="5">
        <v>0</v>
      </c>
      <c r="G74" s="5">
        <v>0</v>
      </c>
      <c r="H74" s="5">
        <v>0</v>
      </c>
      <c r="I74" s="5">
        <v>0</v>
      </c>
      <c r="J74" s="5">
        <v>0</v>
      </c>
      <c r="K74" s="5">
        <v>-7.9363339999999997E-3</v>
      </c>
      <c r="L74" s="5">
        <v>-0.12975700000000001</v>
      </c>
      <c r="M74" s="5">
        <v>-0.18528800000000001</v>
      </c>
      <c r="N74" s="5">
        <v>-0.23624700000000001</v>
      </c>
      <c r="O74" s="5">
        <v>-0.24723600000000001</v>
      </c>
      <c r="P74" s="5">
        <v>-0.23683499999999999</v>
      </c>
      <c r="Q74" s="5">
        <v>-0.22097</v>
      </c>
      <c r="R74" s="5">
        <v>-0.21359300000000001</v>
      </c>
      <c r="S74" s="5">
        <v>-0.20663699999999999</v>
      </c>
      <c r="T74" s="5">
        <v>-0.196136</v>
      </c>
      <c r="U74" s="5">
        <v>-0.18847800000000001</v>
      </c>
      <c r="V74" s="5">
        <v>-0.18016099999999999</v>
      </c>
      <c r="W74" s="5">
        <v>-0.17144899999999999</v>
      </c>
      <c r="X74" s="5">
        <v>-0.161054</v>
      </c>
      <c r="Y74" s="5">
        <v>-0.14938799999999999</v>
      </c>
      <c r="Z74" s="5">
        <v>-0.13580200000000001</v>
      </c>
      <c r="AA74" s="5">
        <v>-0.120157</v>
      </c>
      <c r="AB74" s="5">
        <v>-0.102078</v>
      </c>
      <c r="AC74" s="5">
        <v>-8.1533030000000006E-2</v>
      </c>
      <c r="AD74" s="5">
        <v>-5.8164670000000002E-2</v>
      </c>
      <c r="AF74" t="s">
        <v>127</v>
      </c>
      <c r="AG74" s="5">
        <v>7.6657850000000003E-4</v>
      </c>
      <c r="AH74" s="5">
        <v>8.451709E-4</v>
      </c>
      <c r="AI74" s="5">
        <v>8.9440349999999995E-4</v>
      </c>
      <c r="AJ74" s="5">
        <v>1.5724019999999999E-4</v>
      </c>
      <c r="AK74" s="5">
        <v>-3.1062079999999999E-2</v>
      </c>
      <c r="AL74" s="5">
        <v>-3.7362289999999999E-2</v>
      </c>
      <c r="AM74" s="5">
        <v>-4.056862E-2</v>
      </c>
      <c r="AN74" s="5">
        <v>-4.1549160000000002E-2</v>
      </c>
      <c r="AO74" s="5">
        <v>-4.4842409999999999E-2</v>
      </c>
      <c r="AP74" s="5">
        <v>-6.8181023999999993E-2</v>
      </c>
      <c r="AQ74" s="5">
        <v>-0.20561225999999999</v>
      </c>
      <c r="AR74" s="5">
        <v>-0.26657651999999998</v>
      </c>
      <c r="AS74" s="5">
        <v>-0.31358945999999999</v>
      </c>
      <c r="AT74" s="5">
        <v>-0.31633074999999999</v>
      </c>
      <c r="AU74" s="5">
        <v>-0.29382952000000001</v>
      </c>
      <c r="AV74" s="5">
        <v>-0.26164587</v>
      </c>
      <c r="AW74" s="5">
        <v>-0.24508964</v>
      </c>
      <c r="AX74" s="5">
        <v>-0.22948274999999999</v>
      </c>
      <c r="AY74" s="5">
        <v>-0.21136118000000001</v>
      </c>
      <c r="AZ74" s="5">
        <v>-0.19730035800000001</v>
      </c>
      <c r="BA74" s="5">
        <v>-0.18592383599999998</v>
      </c>
      <c r="BB74" s="5">
        <v>-0.17816626299999999</v>
      </c>
      <c r="BC74" s="5">
        <v>-0.17073340200000001</v>
      </c>
      <c r="BD74" s="5">
        <v>-0.16618321</v>
      </c>
      <c r="BE74" s="5">
        <v>-0.15941845000000002</v>
      </c>
      <c r="BF74" s="5">
        <v>-0.15017206</v>
      </c>
      <c r="BG74" s="5">
        <v>-0.13258539999999999</v>
      </c>
      <c r="BH74" s="5">
        <v>-0.11305460000000001</v>
      </c>
      <c r="BI74" s="5">
        <v>-9.100583000000001E-2</v>
      </c>
      <c r="BK74" t="s">
        <v>127</v>
      </c>
      <c r="BL74" s="5">
        <v>11607.347980032244</v>
      </c>
      <c r="BM74" s="5">
        <v>11813.77992640045</v>
      </c>
      <c r="BN74" s="5">
        <v>12014.310603779073</v>
      </c>
      <c r="BO74" s="5">
        <v>12222.65078166316</v>
      </c>
      <c r="BP74" s="5">
        <v>12434.37640375609</v>
      </c>
      <c r="BQ74" s="5">
        <v>12666.101072476244</v>
      </c>
      <c r="BR74" s="5">
        <v>12912.024702238978</v>
      </c>
      <c r="BS74" s="5">
        <v>13161.806552858001</v>
      </c>
      <c r="BT74" s="5">
        <v>13422.245799084985</v>
      </c>
      <c r="BU74" s="5">
        <v>13681.078467777876</v>
      </c>
      <c r="BV74" s="5">
        <v>13924.624053939311</v>
      </c>
      <c r="BW74" s="5">
        <v>14178.775886661115</v>
      </c>
      <c r="BX74" s="5">
        <v>14425.829349725253</v>
      </c>
      <c r="BY74" s="5">
        <v>14680.366112072606</v>
      </c>
      <c r="BZ74" s="5">
        <v>14940.09949176101</v>
      </c>
      <c r="CA74" s="5">
        <v>15202.98785613172</v>
      </c>
      <c r="CB74" s="5">
        <v>15465.420831484909</v>
      </c>
      <c r="CC74" s="5">
        <v>15729.551643635907</v>
      </c>
      <c r="CD74" s="5">
        <v>15996.014587786029</v>
      </c>
      <c r="CE74" s="5">
        <v>16263.647803699703</v>
      </c>
      <c r="CF74" s="5">
        <v>16532.6706885518</v>
      </c>
      <c r="CG74" s="5">
        <v>16802.860547755932</v>
      </c>
      <c r="CH74" s="5">
        <v>17074.674727938531</v>
      </c>
      <c r="CI74" s="5">
        <v>17347.603262561985</v>
      </c>
      <c r="CJ74" s="5">
        <v>17622.427976802839</v>
      </c>
      <c r="CK74" s="5">
        <v>17899.101101958462</v>
      </c>
      <c r="CL74" s="5">
        <v>18178.587522499045</v>
      </c>
      <c r="CM74" s="5">
        <v>18459.6457942585</v>
      </c>
      <c r="CN74" s="5">
        <v>18742.256813868018</v>
      </c>
    </row>
    <row r="75" spans="1:92" x14ac:dyDescent="0.25">
      <c r="A75" t="s">
        <v>128</v>
      </c>
      <c r="B75" s="5">
        <v>0</v>
      </c>
      <c r="C75" s="5">
        <v>0</v>
      </c>
      <c r="D75" s="5">
        <v>0</v>
      </c>
      <c r="E75" s="5">
        <v>0</v>
      </c>
      <c r="F75" s="5">
        <v>0</v>
      </c>
      <c r="G75" s="5">
        <v>0</v>
      </c>
      <c r="H75" s="5">
        <v>0</v>
      </c>
      <c r="I75" s="5">
        <v>0</v>
      </c>
      <c r="J75" s="5">
        <v>0</v>
      </c>
      <c r="K75" s="5">
        <v>-9.5739510000000007E-3</v>
      </c>
      <c r="L75" s="5">
        <v>1.175555E-2</v>
      </c>
      <c r="M75" s="5">
        <v>3.1029339999999999E-3</v>
      </c>
      <c r="N75" s="5">
        <v>-8.3133670000000003E-3</v>
      </c>
      <c r="O75" s="5">
        <v>-3.4336940000000003E-2</v>
      </c>
      <c r="P75" s="5">
        <v>-6.5499749999999995E-2</v>
      </c>
      <c r="Q75" s="5">
        <v>-9.4779630000000004E-2</v>
      </c>
      <c r="R75" s="5">
        <v>-0.11483699999999999</v>
      </c>
      <c r="S75" s="5">
        <v>-0.13137399999999999</v>
      </c>
      <c r="T75" s="5">
        <v>-0.14671600000000001</v>
      </c>
      <c r="U75" s="5">
        <v>-0.15747700000000001</v>
      </c>
      <c r="V75" s="5">
        <v>-0.16547300000000001</v>
      </c>
      <c r="W75" s="5">
        <v>-0.17030999999999999</v>
      </c>
      <c r="X75" s="5">
        <v>-0.17238999999999999</v>
      </c>
      <c r="Y75" s="5">
        <v>-0.17097699999999999</v>
      </c>
      <c r="Z75" s="5">
        <v>-0.16592100000000001</v>
      </c>
      <c r="AA75" s="5">
        <v>-0.15654399999999999</v>
      </c>
      <c r="AB75" s="5">
        <v>-0.14219300000000001</v>
      </c>
      <c r="AC75" s="5">
        <v>-0.12198100000000001</v>
      </c>
      <c r="AD75" s="5">
        <v>-9.4979010000000003E-2</v>
      </c>
      <c r="AF75" t="s">
        <v>128</v>
      </c>
      <c r="AG75" s="5">
        <v>5.2506990000000002E-3</v>
      </c>
      <c r="AH75" s="5">
        <v>1.4427519999999999E-2</v>
      </c>
      <c r="AI75" s="5">
        <v>2.486828E-2</v>
      </c>
      <c r="AJ75" s="5">
        <v>3.4296489999999999E-2</v>
      </c>
      <c r="AK75" s="5">
        <v>2.4511310000000001E-2</v>
      </c>
      <c r="AL75" s="5">
        <v>1.6896600000000001E-2</v>
      </c>
      <c r="AM75" s="5">
        <v>7.4674959999999997E-3</v>
      </c>
      <c r="AN75" s="5">
        <v>2.1457210000000001E-4</v>
      </c>
      <c r="AO75" s="5">
        <v>-8.3743399999999992E-3</v>
      </c>
      <c r="AP75" s="5">
        <v>-5.8568550999999996E-2</v>
      </c>
      <c r="AQ75" s="5">
        <v>-5.3607109999999999E-2</v>
      </c>
      <c r="AR75" s="5">
        <v>-7.6177465999999999E-2</v>
      </c>
      <c r="AS75" s="5">
        <v>-9.9175606999999999E-2</v>
      </c>
      <c r="AT75" s="5">
        <v>-0.13699794000000001</v>
      </c>
      <c r="AU75" s="5">
        <v>-0.17705074999999998</v>
      </c>
      <c r="AV75" s="5">
        <v>-0.21987862999999999</v>
      </c>
      <c r="AW75" s="5">
        <v>-0.24804399999999999</v>
      </c>
      <c r="AX75" s="5">
        <v>-0.27299399999999996</v>
      </c>
      <c r="AY75" s="5">
        <v>-0.29723200000000005</v>
      </c>
      <c r="AZ75" s="5">
        <v>-0.31180799999999997</v>
      </c>
      <c r="BA75" s="5">
        <v>-0.32234499999999999</v>
      </c>
      <c r="BB75" s="5">
        <v>-0.32765299999999997</v>
      </c>
      <c r="BC75" s="5">
        <v>-0.32968399999999998</v>
      </c>
      <c r="BD75" s="5">
        <v>-0.32588600000000001</v>
      </c>
      <c r="BE75" s="5">
        <v>-0.31808999999999998</v>
      </c>
      <c r="BF75" s="5">
        <v>-0.30749599999999999</v>
      </c>
      <c r="BG75" s="5">
        <v>-0.29812499999999997</v>
      </c>
      <c r="BH75" s="5">
        <v>-0.28417100000000001</v>
      </c>
      <c r="BI75" s="5">
        <v>-0.26477300999999998</v>
      </c>
      <c r="BK75" t="s">
        <v>128</v>
      </c>
      <c r="BL75" s="5">
        <v>14921.711342370259</v>
      </c>
      <c r="BM75" s="5">
        <v>15254.429723731782</v>
      </c>
      <c r="BN75" s="5">
        <v>15593.148224427059</v>
      </c>
      <c r="BO75" s="5">
        <v>15932.2648559638</v>
      </c>
      <c r="BP75" s="5">
        <v>16269.687931437074</v>
      </c>
      <c r="BQ75" s="5">
        <v>16604.410704809052</v>
      </c>
      <c r="BR75" s="5">
        <v>16941.739282153139</v>
      </c>
      <c r="BS75" s="5">
        <v>17285.404122074702</v>
      </c>
      <c r="BT75" s="5">
        <v>17628.199541896265</v>
      </c>
      <c r="BU75" s="5">
        <v>17969.080677164962</v>
      </c>
      <c r="BV75" s="5">
        <v>18325.454565245858</v>
      </c>
      <c r="BW75" s="5">
        <v>18680.637558974417</v>
      </c>
      <c r="BX75" s="5">
        <v>19045.208908395562</v>
      </c>
      <c r="BY75" s="5">
        <v>19409.096457670199</v>
      </c>
      <c r="BZ75" s="5">
        <v>19774.300181576153</v>
      </c>
      <c r="CA75" s="5">
        <v>20140.139393076075</v>
      </c>
      <c r="CB75" s="5">
        <v>20510.799531783035</v>
      </c>
      <c r="CC75" s="5">
        <v>20883.740597183198</v>
      </c>
      <c r="CD75" s="5">
        <v>21258.33511041561</v>
      </c>
      <c r="CE75" s="5">
        <v>21636.792595119117</v>
      </c>
      <c r="CF75" s="5">
        <v>22018.011834397006</v>
      </c>
      <c r="CG75" s="5">
        <v>22402.347594053714</v>
      </c>
      <c r="CH75" s="5">
        <v>22789.374371345591</v>
      </c>
      <c r="CI75" s="5">
        <v>23179.798687229679</v>
      </c>
      <c r="CJ75" s="5">
        <v>23573.269719132215</v>
      </c>
      <c r="CK75" s="5">
        <v>23969.57299579661</v>
      </c>
      <c r="CL75" s="5">
        <v>24367.771174183737</v>
      </c>
      <c r="CM75" s="5">
        <v>24769.289778010923</v>
      </c>
      <c r="CN75" s="5">
        <v>25174.41063673102</v>
      </c>
    </row>
    <row r="76" spans="1:92" x14ac:dyDescent="0.25">
      <c r="A76" t="s">
        <v>129</v>
      </c>
      <c r="B76" s="5">
        <v>0</v>
      </c>
      <c r="C76" s="5">
        <v>0</v>
      </c>
      <c r="D76" s="5">
        <v>0</v>
      </c>
      <c r="E76" s="5">
        <v>0</v>
      </c>
      <c r="F76" s="5">
        <v>0</v>
      </c>
      <c r="G76" s="5">
        <v>0</v>
      </c>
      <c r="H76" s="5">
        <v>0</v>
      </c>
      <c r="I76" s="5">
        <v>0</v>
      </c>
      <c r="J76" s="5">
        <v>0</v>
      </c>
      <c r="K76" s="5">
        <v>-1.6252809999999999E-2</v>
      </c>
      <c r="L76" s="5">
        <v>-1.0244059999999999E-2</v>
      </c>
      <c r="M76" s="5">
        <v>-1.639146E-2</v>
      </c>
      <c r="N76" s="5">
        <v>-2.0421269999999998E-2</v>
      </c>
      <c r="O76" s="5">
        <v>-3.22577E-2</v>
      </c>
      <c r="P76" s="5">
        <v>-4.797937E-2</v>
      </c>
      <c r="Q76" s="5">
        <v>-6.3437199999999999E-2</v>
      </c>
      <c r="R76" s="5">
        <v>-7.4296020000000004E-2</v>
      </c>
      <c r="S76" s="5">
        <v>-8.3135089999999995E-2</v>
      </c>
      <c r="T76" s="5">
        <v>-9.1435749999999996E-2</v>
      </c>
      <c r="U76" s="5">
        <v>-9.6626939999999995E-2</v>
      </c>
      <c r="V76" s="5">
        <v>-9.9777420000000006E-2</v>
      </c>
      <c r="W76" s="5">
        <v>-0.100435</v>
      </c>
      <c r="X76" s="5">
        <v>-9.8775740000000001E-2</v>
      </c>
      <c r="Y76" s="5">
        <v>-9.4219010000000006E-2</v>
      </c>
      <c r="Z76" s="5">
        <v>-8.6557140000000005E-2</v>
      </c>
      <c r="AA76" s="5">
        <v>-7.5287229999999997E-2</v>
      </c>
      <c r="AB76" s="5">
        <v>-5.9866160000000002E-2</v>
      </c>
      <c r="AC76" s="5">
        <v>-3.9670959999999998E-2</v>
      </c>
      <c r="AD76" s="5">
        <v>-1.397906E-2</v>
      </c>
      <c r="AF76" t="s">
        <v>129</v>
      </c>
      <c r="AG76" s="5">
        <v>5.558131E-3</v>
      </c>
      <c r="AH76" s="5">
        <v>4.658003E-3</v>
      </c>
      <c r="AI76" s="5">
        <v>6.5661809999999999E-3</v>
      </c>
      <c r="AJ76" s="5">
        <v>1.0637860000000001E-2</v>
      </c>
      <c r="AK76" s="5">
        <v>-3.253466E-3</v>
      </c>
      <c r="AL76" s="5">
        <v>-9.7433420000000003E-3</v>
      </c>
      <c r="AM76" s="5">
        <v>-1.160372E-2</v>
      </c>
      <c r="AN76" s="5">
        <v>-1.285709E-2</v>
      </c>
      <c r="AO76" s="5">
        <v>-1.261207E-2</v>
      </c>
      <c r="AP76" s="5">
        <v>-5.0433270000000002E-2</v>
      </c>
      <c r="AQ76" s="5">
        <v>-5.269546E-2</v>
      </c>
      <c r="AR76" s="5">
        <v>-5.9881779999999996E-2</v>
      </c>
      <c r="AS76" s="5">
        <v>-6.3166539999999993E-2</v>
      </c>
      <c r="AT76" s="5">
        <v>-7.2865609999999997E-2</v>
      </c>
      <c r="AU76" s="5">
        <v>-8.753793E-2</v>
      </c>
      <c r="AV76" s="5">
        <v>-0.10128897000000001</v>
      </c>
      <c r="AW76" s="5">
        <v>-0.11251085</v>
      </c>
      <c r="AX76" s="5">
        <v>-0.12150704</v>
      </c>
      <c r="AY76" s="5">
        <v>-0.13089735</v>
      </c>
      <c r="AZ76" s="5">
        <v>-0.13826818999999999</v>
      </c>
      <c r="BA76" s="5">
        <v>-0.14340229000000002</v>
      </c>
      <c r="BB76" s="5">
        <v>-0.14621084000000001</v>
      </c>
      <c r="BC76" s="5">
        <v>-0.14675211999999999</v>
      </c>
      <c r="BD76" s="5">
        <v>-0.14467133000000001</v>
      </c>
      <c r="BE76" s="5">
        <v>-0.13942678999999999</v>
      </c>
      <c r="BF76" s="5">
        <v>-0.13066318999999998</v>
      </c>
      <c r="BG76" s="5">
        <v>-0.11809291</v>
      </c>
      <c r="BH76" s="5">
        <v>-0.10232208000000001</v>
      </c>
      <c r="BI76" s="5">
        <v>-8.2333480000000001E-2</v>
      </c>
      <c r="BK76" t="s">
        <v>129</v>
      </c>
      <c r="BL76" s="5">
        <v>13844.04751699304</v>
      </c>
      <c r="BM76" s="5">
        <v>14147.543685805524</v>
      </c>
      <c r="BN76" s="5">
        <v>14456.98157421054</v>
      </c>
      <c r="BO76" s="5">
        <v>14771.892189586351</v>
      </c>
      <c r="BP76" s="5">
        <v>15088.959128600538</v>
      </c>
      <c r="BQ76" s="5">
        <v>15413.667445359915</v>
      </c>
      <c r="BR76" s="5">
        <v>15741.730252914749</v>
      </c>
      <c r="BS76" s="5">
        <v>16075.009416001467</v>
      </c>
      <c r="BT76" s="5">
        <v>16406.398950378418</v>
      </c>
      <c r="BU76" s="5">
        <v>16733.940378933101</v>
      </c>
      <c r="BV76" s="5">
        <v>17069.814035192303</v>
      </c>
      <c r="BW76" s="5">
        <v>17407.553615379558</v>
      </c>
      <c r="BX76" s="5">
        <v>17750.229663291932</v>
      </c>
      <c r="BY76" s="5">
        <v>18094.746616573033</v>
      </c>
      <c r="BZ76" s="5">
        <v>18440.845706886099</v>
      </c>
      <c r="CA76" s="5">
        <v>18789.470671232113</v>
      </c>
      <c r="CB76" s="5">
        <v>19140.684595616036</v>
      </c>
      <c r="CC76" s="5">
        <v>19494.514631677372</v>
      </c>
      <c r="CD76" s="5">
        <v>19850.405716724556</v>
      </c>
      <c r="CE76" s="5">
        <v>20208.780183236166</v>
      </c>
      <c r="CF76" s="5">
        <v>20569.706264186007</v>
      </c>
      <c r="CG76" s="5">
        <v>20933.238169643555</v>
      </c>
      <c r="CH76" s="5">
        <v>21299.32869957501</v>
      </c>
      <c r="CI76" s="5">
        <v>21668.069089698853</v>
      </c>
      <c r="CJ76" s="5">
        <v>22039.564198977467</v>
      </c>
      <c r="CK76" s="5">
        <v>22413.883033010185</v>
      </c>
      <c r="CL76" s="5">
        <v>22791.078742372327</v>
      </c>
      <c r="CM76" s="5">
        <v>23171.00157916794</v>
      </c>
      <c r="CN76" s="5">
        <v>23553.864554006901</v>
      </c>
    </row>
    <row r="77" spans="1:92" x14ac:dyDescent="0.25">
      <c r="A77" t="s">
        <v>130</v>
      </c>
      <c r="B77" s="5">
        <v>0</v>
      </c>
      <c r="C77" s="5">
        <v>0</v>
      </c>
      <c r="D77" s="5">
        <v>0</v>
      </c>
      <c r="E77" s="5">
        <v>0</v>
      </c>
      <c r="F77" s="5">
        <v>0</v>
      </c>
      <c r="G77" s="5">
        <v>0</v>
      </c>
      <c r="H77" s="5">
        <v>0</v>
      </c>
      <c r="I77" s="5">
        <v>0</v>
      </c>
      <c r="J77" s="5">
        <v>0</v>
      </c>
      <c r="K77" s="5">
        <v>-1.051203E-2</v>
      </c>
      <c r="L77" s="5">
        <v>1.4711719999999999E-2</v>
      </c>
      <c r="M77" s="5">
        <v>8.9843170000000003E-3</v>
      </c>
      <c r="N77" s="5">
        <v>2.1899760000000001E-4</v>
      </c>
      <c r="O77" s="5">
        <v>-2.4787219999999999E-2</v>
      </c>
      <c r="P77" s="5">
        <v>-5.6274890000000001E-2</v>
      </c>
      <c r="Q77" s="5">
        <v>-8.6478579999999999E-2</v>
      </c>
      <c r="R77" s="5">
        <v>-0.107168</v>
      </c>
      <c r="S77" s="5">
        <v>-0.124142</v>
      </c>
      <c r="T77" s="5">
        <v>-0.13991100000000001</v>
      </c>
      <c r="U77" s="5">
        <v>-0.15091399999999999</v>
      </c>
      <c r="V77" s="5">
        <v>-0.15907399999999999</v>
      </c>
      <c r="W77" s="5">
        <v>-0.16400799999999999</v>
      </c>
      <c r="X77" s="5">
        <v>-0.166216</v>
      </c>
      <c r="Y77" s="5">
        <v>-0.16497899999999999</v>
      </c>
      <c r="Z77" s="5">
        <v>-0.160219</v>
      </c>
      <c r="AA77" s="5">
        <v>-0.15129600000000001</v>
      </c>
      <c r="AB77" s="5">
        <v>-0.137597</v>
      </c>
      <c r="AC77" s="5">
        <v>-0.118313</v>
      </c>
      <c r="AD77" s="5">
        <v>-9.2575920000000006E-2</v>
      </c>
      <c r="AF77" t="s">
        <v>130</v>
      </c>
      <c r="AG77" s="5">
        <v>5.3559690000000004E-3</v>
      </c>
      <c r="AH77" s="5">
        <v>1.455745E-2</v>
      </c>
      <c r="AI77" s="5">
        <v>2.516875E-2</v>
      </c>
      <c r="AJ77" s="5">
        <v>3.477794E-2</v>
      </c>
      <c r="AK77" s="5">
        <v>2.4077680000000001E-2</v>
      </c>
      <c r="AL77" s="5">
        <v>1.6153359999999999E-2</v>
      </c>
      <c r="AM77" s="5">
        <v>6.5129289999999998E-3</v>
      </c>
      <c r="AN77" s="5">
        <v>-1.0112509999999999E-3</v>
      </c>
      <c r="AO77" s="5">
        <v>-9.7146430000000002E-3</v>
      </c>
      <c r="AP77" s="5">
        <v>-6.3125460000000008E-2</v>
      </c>
      <c r="AQ77" s="5">
        <v>-5.4910059999999997E-2</v>
      </c>
      <c r="AR77" s="5">
        <v>-7.475560299999999E-2</v>
      </c>
      <c r="AS77" s="5">
        <v>-9.538207239999999E-2</v>
      </c>
      <c r="AT77" s="5">
        <v>-0.13237821999999999</v>
      </c>
      <c r="AU77" s="5">
        <v>-0.17300689</v>
      </c>
      <c r="AV77" s="5">
        <v>-0.21687957999999999</v>
      </c>
      <c r="AW77" s="5">
        <v>-0.24594899999999997</v>
      </c>
      <c r="AX77" s="5">
        <v>-0.27152900000000002</v>
      </c>
      <c r="AY77" s="5">
        <v>-0.29643399999999998</v>
      </c>
      <c r="AZ77" s="5">
        <v>-0.31153599999999998</v>
      </c>
      <c r="BA77" s="5">
        <v>-0.32247099999999995</v>
      </c>
      <c r="BB77" s="5">
        <v>-0.328121</v>
      </c>
      <c r="BC77" s="5">
        <v>-0.33049600000000001</v>
      </c>
      <c r="BD77" s="5">
        <v>-0.32711999999999997</v>
      </c>
      <c r="BE77" s="5">
        <v>-0.31983800000000001</v>
      </c>
      <c r="BF77" s="5">
        <v>-0.30987399999999998</v>
      </c>
      <c r="BG77" s="5">
        <v>-0.30124200000000001</v>
      </c>
      <c r="BH77" s="5">
        <v>-0.28840900000000003</v>
      </c>
      <c r="BI77" s="5">
        <v>-0.27052991999999998</v>
      </c>
      <c r="BK77" t="s">
        <v>130</v>
      </c>
      <c r="BL77" s="5">
        <v>16573.401762602338</v>
      </c>
      <c r="BM77" s="5">
        <v>16951.262025032618</v>
      </c>
      <c r="BN77" s="5">
        <v>17336.845550443661</v>
      </c>
      <c r="BO77" s="5">
        <v>17723.299364939689</v>
      </c>
      <c r="BP77" s="5">
        <v>18107.875566881205</v>
      </c>
      <c r="BQ77" s="5">
        <v>18489.499056136519</v>
      </c>
      <c r="BR77" s="5">
        <v>18873.490822153391</v>
      </c>
      <c r="BS77" s="5">
        <v>19264.592921076721</v>
      </c>
      <c r="BT77" s="5">
        <v>19653.907225786254</v>
      </c>
      <c r="BU77" s="5">
        <v>20040.431681258724</v>
      </c>
      <c r="BV77" s="5">
        <v>20445.660386372387</v>
      </c>
      <c r="BW77" s="5">
        <v>20849.688530222993</v>
      </c>
      <c r="BX77" s="5">
        <v>21264.908545065278</v>
      </c>
      <c r="BY77" s="5">
        <v>21679.487719930359</v>
      </c>
      <c r="BZ77" s="5">
        <v>22095.501876211809</v>
      </c>
      <c r="CA77" s="5">
        <v>22512.316412859615</v>
      </c>
      <c r="CB77" s="5">
        <v>22934.710975900045</v>
      </c>
      <c r="CC77" s="5">
        <v>23359.866594605002</v>
      </c>
      <c r="CD77" s="5">
        <v>23787.009769002347</v>
      </c>
      <c r="CE77" s="5">
        <v>24218.645517425426</v>
      </c>
      <c r="CF77" s="5">
        <v>24653.550062837985</v>
      </c>
      <c r="CG77" s="5">
        <v>25092.102333495855</v>
      </c>
      <c r="CH77" s="5">
        <v>25533.812435958051</v>
      </c>
      <c r="CI77" s="5">
        <v>25979.453093685966</v>
      </c>
      <c r="CJ77" s="5">
        <v>26428.625268979424</v>
      </c>
      <c r="CK77" s="5">
        <v>26881.079657829247</v>
      </c>
      <c r="CL77" s="5">
        <v>27335.755377486294</v>
      </c>
      <c r="CM77" s="5">
        <v>27794.172384663852</v>
      </c>
      <c r="CN77" s="5">
        <v>28256.632815185119</v>
      </c>
    </row>
    <row r="78" spans="1:92" x14ac:dyDescent="0.25">
      <c r="A78" t="s">
        <v>131</v>
      </c>
      <c r="B78" s="5">
        <v>0</v>
      </c>
      <c r="C78" s="5">
        <v>0</v>
      </c>
      <c r="D78" s="5">
        <v>0</v>
      </c>
      <c r="E78" s="5">
        <v>0</v>
      </c>
      <c r="F78" s="5">
        <v>0</v>
      </c>
      <c r="G78" s="5">
        <v>0</v>
      </c>
      <c r="H78" s="5">
        <v>0</v>
      </c>
      <c r="I78" s="5">
        <v>0</v>
      </c>
      <c r="J78" s="5">
        <v>0</v>
      </c>
      <c r="K78" s="5">
        <v>-1.454691E-2</v>
      </c>
      <c r="L78" s="5">
        <v>-1.146862E-3</v>
      </c>
      <c r="M78" s="5">
        <v>-4.85776E-3</v>
      </c>
      <c r="N78" s="5">
        <v>-9.0677770000000008E-3</v>
      </c>
      <c r="O78" s="5">
        <v>-2.4206910000000002E-2</v>
      </c>
      <c r="P78" s="5">
        <v>-4.4782509999999998E-2</v>
      </c>
      <c r="Q78" s="5">
        <v>-6.5378539999999999E-2</v>
      </c>
      <c r="R78" s="5">
        <v>-8.0490829999999999E-2</v>
      </c>
      <c r="S78" s="5">
        <v>-9.2812909999999998E-2</v>
      </c>
      <c r="T78" s="5">
        <v>-0.10390199999999999</v>
      </c>
      <c r="U78" s="5">
        <v>-0.111221</v>
      </c>
      <c r="V78" s="5">
        <v>-0.116012</v>
      </c>
      <c r="W78" s="5">
        <v>-0.118031</v>
      </c>
      <c r="X78" s="5">
        <v>-0.117688</v>
      </c>
      <c r="Y78" s="5">
        <v>-0.11462899999999999</v>
      </c>
      <c r="Z78" s="5">
        <v>-0.10891199999999999</v>
      </c>
      <c r="AA78" s="5">
        <v>-0.100328</v>
      </c>
      <c r="AB78" s="5">
        <v>-8.8661139999999999E-2</v>
      </c>
      <c r="AC78" s="5">
        <v>-7.3642689999999997E-2</v>
      </c>
      <c r="AD78" s="5">
        <v>-5.5014899999999999E-2</v>
      </c>
      <c r="AF78" t="s">
        <v>131</v>
      </c>
      <c r="AG78" s="5">
        <v>4.6176280000000004E-3</v>
      </c>
      <c r="AH78" s="5">
        <v>5.2815529999999996E-3</v>
      </c>
      <c r="AI78" s="5">
        <v>8.3673080000000004E-3</v>
      </c>
      <c r="AJ78" s="5">
        <v>1.31243E-2</v>
      </c>
      <c r="AK78" s="5">
        <v>-3.0669080000000001E-3</v>
      </c>
      <c r="AL78" s="5">
        <v>-1.160803E-2</v>
      </c>
      <c r="AM78" s="5">
        <v>-1.6026450000000001E-2</v>
      </c>
      <c r="AN78" s="5">
        <v>-1.956567E-2</v>
      </c>
      <c r="AO78" s="5">
        <v>-2.154147E-2</v>
      </c>
      <c r="AP78" s="5">
        <v>-6.7084179999999993E-2</v>
      </c>
      <c r="AQ78" s="5">
        <v>-6.5991421999999994E-2</v>
      </c>
      <c r="AR78" s="5">
        <v>-7.4486770000000008E-2</v>
      </c>
      <c r="AS78" s="5">
        <v>-8.1769056999999992E-2</v>
      </c>
      <c r="AT78" s="5">
        <v>-9.8102079999999994E-2</v>
      </c>
      <c r="AU78" s="5">
        <v>-0.12005783</v>
      </c>
      <c r="AV78" s="5">
        <v>-0.14127056999999998</v>
      </c>
      <c r="AW78" s="5">
        <v>-0.15843936</v>
      </c>
      <c r="AX78" s="5">
        <v>-0.17226002000000001</v>
      </c>
      <c r="AY78" s="5">
        <v>-0.18562211000000001</v>
      </c>
      <c r="AZ78" s="5">
        <v>-0.19554777000000001</v>
      </c>
      <c r="BA78" s="5">
        <v>-0.20262244000000001</v>
      </c>
      <c r="BB78" s="5">
        <v>-0.20687657999999998</v>
      </c>
      <c r="BC78" s="5">
        <v>-0.20867110999999999</v>
      </c>
      <c r="BD78" s="5">
        <v>-0.20795604000000001</v>
      </c>
      <c r="BE78" s="5">
        <v>-0.20434803000000001</v>
      </c>
      <c r="BF78" s="5">
        <v>-0.19786347999999998</v>
      </c>
      <c r="BG78" s="5">
        <v>-0.18835542</v>
      </c>
      <c r="BH78" s="5">
        <v>-0.17722368999999999</v>
      </c>
      <c r="BI78" s="5">
        <v>-0.16386690000000001</v>
      </c>
      <c r="BK78" t="s">
        <v>131</v>
      </c>
      <c r="BL78" s="5">
        <v>2934.2789712773233</v>
      </c>
      <c r="BM78" s="5">
        <v>3005.3469086794598</v>
      </c>
      <c r="BN78" s="5">
        <v>3077.91341451176</v>
      </c>
      <c r="BO78" s="5">
        <v>3151.4050539677141</v>
      </c>
      <c r="BP78" s="5">
        <v>3225.0486500520542</v>
      </c>
      <c r="BQ78" s="5">
        <v>3299.7401564376146</v>
      </c>
      <c r="BR78" s="5">
        <v>3375.0151123624169</v>
      </c>
      <c r="BS78" s="5">
        <v>3451.5139180924139</v>
      </c>
      <c r="BT78" s="5">
        <v>3527.7502499439383</v>
      </c>
      <c r="BU78" s="5">
        <v>3603.1887694783286</v>
      </c>
      <c r="BV78" s="5">
        <v>3681.1105348907317</v>
      </c>
      <c r="BW78" s="5">
        <v>3759.5331788789917</v>
      </c>
      <c r="BX78" s="5">
        <v>3839.4313758482231</v>
      </c>
      <c r="BY78" s="5">
        <v>3919.8608994994993</v>
      </c>
      <c r="BZ78" s="5">
        <v>4000.8108842644392</v>
      </c>
      <c r="CA78" s="5">
        <v>4082.4743777165477</v>
      </c>
      <c r="CB78" s="5">
        <v>4164.940208288509</v>
      </c>
      <c r="CC78" s="5">
        <v>4248.1852707599755</v>
      </c>
      <c r="CD78" s="5">
        <v>4332.0737002907053</v>
      </c>
      <c r="CE78" s="5">
        <v>4416.7293901602561</v>
      </c>
      <c r="CF78" s="5">
        <v>4502.1340377776332</v>
      </c>
      <c r="CG78" s="5">
        <v>4588.2947972220982</v>
      </c>
      <c r="CH78" s="5">
        <v>4675.1891942988786</v>
      </c>
      <c r="CI78" s="5">
        <v>4762.8237382885736</v>
      </c>
      <c r="CJ78" s="5">
        <v>4851.2114175639508</v>
      </c>
      <c r="CK78" s="5">
        <v>4940.3449466734046</v>
      </c>
      <c r="CL78" s="5">
        <v>5030.2221422500643</v>
      </c>
      <c r="CM78" s="5">
        <v>5120.7602234388169</v>
      </c>
      <c r="CN78" s="5">
        <v>5211.9700273417657</v>
      </c>
    </row>
    <row r="79" spans="1:92" x14ac:dyDescent="0.25">
      <c r="A79" t="s">
        <v>132</v>
      </c>
      <c r="B79" s="5">
        <v>0</v>
      </c>
      <c r="C79" s="5">
        <v>0</v>
      </c>
      <c r="D79" s="5">
        <v>0</v>
      </c>
      <c r="E79" s="5">
        <v>0</v>
      </c>
      <c r="F79" s="5">
        <v>0</v>
      </c>
      <c r="G79" s="5">
        <v>0</v>
      </c>
      <c r="H79" s="5">
        <v>0</v>
      </c>
      <c r="I79" s="5">
        <v>0</v>
      </c>
      <c r="J79" s="5">
        <v>0</v>
      </c>
      <c r="K79" s="5">
        <v>-1.8828850000000001E-2</v>
      </c>
      <c r="L79" s="5">
        <v>2.3484149999999999E-2</v>
      </c>
      <c r="M79" s="5">
        <v>3.5198380000000001E-2</v>
      </c>
      <c r="N79" s="5">
        <v>4.863551E-2</v>
      </c>
      <c r="O79" s="5">
        <v>4.247277E-2</v>
      </c>
      <c r="P79" s="5">
        <v>2.5156580000000001E-2</v>
      </c>
      <c r="Q79" s="5">
        <v>5.1425239999999999E-3</v>
      </c>
      <c r="R79" s="5">
        <v>-7.2560649999999999E-3</v>
      </c>
      <c r="S79" s="5">
        <v>-1.8332970000000001E-2</v>
      </c>
      <c r="T79" s="5">
        <v>-3.1362670000000002E-2</v>
      </c>
      <c r="U79" s="5">
        <v>-4.1990939999999997E-2</v>
      </c>
      <c r="V79" s="5">
        <v>-5.247338E-2</v>
      </c>
      <c r="W79" s="5">
        <v>-6.2574489999999997E-2</v>
      </c>
      <c r="X79" s="5">
        <v>-7.3216139999999999E-2</v>
      </c>
      <c r="Y79" s="5">
        <v>-8.4025550000000004E-2</v>
      </c>
      <c r="Z79" s="5">
        <v>-9.5405000000000004E-2</v>
      </c>
      <c r="AA79" s="5">
        <v>-0.10731499999999999</v>
      </c>
      <c r="AB79" s="5">
        <v>-0.119895</v>
      </c>
      <c r="AC79" s="5">
        <v>-0.13311300000000001</v>
      </c>
      <c r="AD79" s="5">
        <v>-0.147117</v>
      </c>
      <c r="AF79" t="s">
        <v>132</v>
      </c>
      <c r="AG79" s="5">
        <v>7.590467E-3</v>
      </c>
      <c r="AH79" s="5">
        <v>1.4810540000000001E-2</v>
      </c>
      <c r="AI79" s="5">
        <v>2.2350129999999999E-2</v>
      </c>
      <c r="AJ79" s="5">
        <v>2.853342E-2</v>
      </c>
      <c r="AK79" s="5">
        <v>1.412241E-2</v>
      </c>
      <c r="AL79" s="5">
        <v>6.8501719999999999E-3</v>
      </c>
      <c r="AM79" s="5">
        <v>-5.3169109999999997E-4</v>
      </c>
      <c r="AN79" s="5">
        <v>-5.3519029999999999E-3</v>
      </c>
      <c r="AO79" s="5">
        <v>-9.7940960000000004E-3</v>
      </c>
      <c r="AP79" s="5">
        <v>-6.929513000000001E-2</v>
      </c>
      <c r="AQ79" s="5">
        <v>-3.1033019999999998E-2</v>
      </c>
      <c r="AR79" s="5">
        <v>-2.0434599999999997E-2</v>
      </c>
      <c r="AS79" s="5">
        <v>-7.1246100000000034E-3</v>
      </c>
      <c r="AT79" s="5">
        <v>-1.4246420000000003E-2</v>
      </c>
      <c r="AU79" s="5">
        <v>-3.1562610000000005E-2</v>
      </c>
      <c r="AV79" s="5">
        <v>-5.7070375999999999E-2</v>
      </c>
      <c r="AW79" s="5">
        <v>-7.0154585000000005E-2</v>
      </c>
      <c r="AX79" s="5">
        <v>-8.2975380000000001E-2</v>
      </c>
      <c r="AY79" s="5">
        <v>-9.9023260000000002E-2</v>
      </c>
      <c r="AZ79" s="5">
        <v>-0.10901452</v>
      </c>
      <c r="BA79" s="5">
        <v>-0.11855583</v>
      </c>
      <c r="BB79" s="5">
        <v>-0.12636232</v>
      </c>
      <c r="BC79" s="5">
        <v>-0.13475789999999999</v>
      </c>
      <c r="BD79" s="5">
        <v>-0.14129972000000002</v>
      </c>
      <c r="BE79" s="5">
        <v>-0.14863627000000001</v>
      </c>
      <c r="BF79" s="5">
        <v>-0.15812187999999999</v>
      </c>
      <c r="BG79" s="5">
        <v>-0.17417732</v>
      </c>
      <c r="BH79" s="5">
        <v>-0.19148012</v>
      </c>
      <c r="BI79" s="5">
        <v>-0.21029625000000002</v>
      </c>
      <c r="BK79" t="s">
        <v>132</v>
      </c>
      <c r="BL79" s="5">
        <v>4281.2883174816889</v>
      </c>
      <c r="BM79" s="5">
        <v>4382.7107298508163</v>
      </c>
      <c r="BN79" s="5">
        <v>4488.5729068848268</v>
      </c>
      <c r="BO79" s="5">
        <v>4596.3893865413129</v>
      </c>
      <c r="BP79" s="5">
        <v>4705.1725405757943</v>
      </c>
      <c r="BQ79" s="5">
        <v>4814.100603519275</v>
      </c>
      <c r="BR79" s="5">
        <v>4923.7263527897303</v>
      </c>
      <c r="BS79" s="5">
        <v>5035.3792059256102</v>
      </c>
      <c r="BT79" s="5">
        <v>5145.708465079043</v>
      </c>
      <c r="BU79" s="5">
        <v>5254.3821847380968</v>
      </c>
      <c r="BV79" s="5">
        <v>5369.4927043951939</v>
      </c>
      <c r="BW79" s="5">
        <v>5484.0882605405659</v>
      </c>
      <c r="BX79" s="5">
        <v>5602.2745573421907</v>
      </c>
      <c r="BY79" s="5">
        <v>5720.3547025335074</v>
      </c>
      <c r="BZ79" s="5">
        <v>5838.7568676552419</v>
      </c>
      <c r="CA79" s="5">
        <v>5957.4429517225881</v>
      </c>
      <c r="CB79" s="5">
        <v>6077.8096059677837</v>
      </c>
      <c r="CC79" s="5">
        <v>6199.0638836206999</v>
      </c>
      <c r="CD79" s="5">
        <v>6320.9480745895225</v>
      </c>
      <c r="CE79" s="5">
        <v>6444.1277159517294</v>
      </c>
      <c r="CF79" s="5">
        <v>6568.2572754801713</v>
      </c>
      <c r="CG79" s="5">
        <v>6693.4242593404333</v>
      </c>
      <c r="CH79" s="5">
        <v>6819.4450498180859</v>
      </c>
      <c r="CI79" s="5">
        <v>6946.5006498748899</v>
      </c>
      <c r="CJ79" s="5">
        <v>7074.3939021535725</v>
      </c>
      <c r="CK79" s="5">
        <v>7203.0103357053495</v>
      </c>
      <c r="CL79" s="5">
        <v>7331.996769364986</v>
      </c>
      <c r="CM79" s="5">
        <v>7461.6996180068572</v>
      </c>
      <c r="CN79" s="5">
        <v>7592.0677610995172</v>
      </c>
    </row>
    <row r="80" spans="1:92" x14ac:dyDescent="0.25">
      <c r="A80" t="s">
        <v>133</v>
      </c>
      <c r="B80" s="5">
        <v>0</v>
      </c>
      <c r="C80" s="5">
        <v>0</v>
      </c>
      <c r="D80" s="5">
        <v>0</v>
      </c>
      <c r="E80" s="5">
        <v>0</v>
      </c>
      <c r="F80" s="5">
        <v>0</v>
      </c>
      <c r="G80" s="5">
        <v>0</v>
      </c>
      <c r="H80" s="5">
        <v>0</v>
      </c>
      <c r="I80" s="5">
        <v>0</v>
      </c>
      <c r="J80" s="5">
        <v>0</v>
      </c>
      <c r="K80" s="5">
        <v>-9.9261690000000003E-3</v>
      </c>
      <c r="L80" s="5">
        <v>1.595745E-3</v>
      </c>
      <c r="M80" s="5">
        <v>-4.1129169999999998E-3</v>
      </c>
      <c r="N80" s="5">
        <v>-1.149766E-2</v>
      </c>
      <c r="O80" s="5">
        <v>-2.7534889999999999E-2</v>
      </c>
      <c r="P80" s="5">
        <v>-4.6878530000000002E-2</v>
      </c>
      <c r="Q80" s="5">
        <v>-6.5243499999999996E-2</v>
      </c>
      <c r="R80" s="5">
        <v>-7.6917910000000006E-2</v>
      </c>
      <c r="S80" s="5">
        <v>-8.6180279999999998E-2</v>
      </c>
      <c r="T80" s="5">
        <v>-9.4580549999999999E-2</v>
      </c>
      <c r="U80" s="5">
        <v>-0.10036100000000001</v>
      </c>
      <c r="V80" s="5">
        <v>-0.104601</v>
      </c>
      <c r="W80" s="5">
        <v>-0.107262</v>
      </c>
      <c r="X80" s="5">
        <v>-0.108774</v>
      </c>
      <c r="Y80" s="5">
        <v>-0.108921</v>
      </c>
      <c r="Z80" s="5">
        <v>-0.1079</v>
      </c>
      <c r="AA80" s="5">
        <v>-0.10555200000000001</v>
      </c>
      <c r="AB80" s="5">
        <v>-0.101817</v>
      </c>
      <c r="AC80" s="5">
        <v>-9.6538830000000006E-2</v>
      </c>
      <c r="AD80" s="5">
        <v>-8.9626890000000001E-2</v>
      </c>
      <c r="AF80" t="s">
        <v>133</v>
      </c>
      <c r="AG80" s="5">
        <v>7.6270000000000005E-4</v>
      </c>
      <c r="AH80" s="5">
        <v>1.182572E-2</v>
      </c>
      <c r="AI80" s="5">
        <v>2.366395E-2</v>
      </c>
      <c r="AJ80" s="5">
        <v>3.2639750000000002E-2</v>
      </c>
      <c r="AK80" s="5">
        <v>1.6130269999999999E-2</v>
      </c>
      <c r="AL80" s="5">
        <v>5.1105559999999996E-3</v>
      </c>
      <c r="AM80" s="5">
        <v>-8.369418E-3</v>
      </c>
      <c r="AN80" s="5">
        <v>-1.804818E-2</v>
      </c>
      <c r="AO80" s="5">
        <v>-3.0278260000000001E-2</v>
      </c>
      <c r="AP80" s="5">
        <v>-9.5780449000000004E-2</v>
      </c>
      <c r="AQ80" s="5">
        <v>-0.112313255</v>
      </c>
      <c r="AR80" s="5">
        <v>-0.139081917</v>
      </c>
      <c r="AS80" s="5">
        <v>-0.16332965999999999</v>
      </c>
      <c r="AT80" s="5">
        <v>-0.19494789000000001</v>
      </c>
      <c r="AU80" s="5">
        <v>-0.22363553</v>
      </c>
      <c r="AV80" s="5">
        <v>-0.25480449999999999</v>
      </c>
      <c r="AW80" s="5">
        <v>-0.27639391000000002</v>
      </c>
      <c r="AX80" s="5">
        <v>-0.29599328000000003</v>
      </c>
      <c r="AY80" s="5">
        <v>-0.31563455000000001</v>
      </c>
      <c r="AZ80" s="5">
        <v>-0.32590399999999997</v>
      </c>
      <c r="BA80" s="5">
        <v>-0.33443699999999998</v>
      </c>
      <c r="BB80" s="5">
        <v>-0.340559</v>
      </c>
      <c r="BC80" s="5">
        <v>-0.345474</v>
      </c>
      <c r="BD80" s="5">
        <v>-0.34783799999999998</v>
      </c>
      <c r="BE80" s="5">
        <v>-0.347798</v>
      </c>
      <c r="BF80" s="5">
        <v>-0.34743200000000002</v>
      </c>
      <c r="BG80" s="5">
        <v>-0.349271</v>
      </c>
      <c r="BH80" s="5">
        <v>-0.35053883000000002</v>
      </c>
      <c r="BI80" s="5">
        <v>-0.35114589000000002</v>
      </c>
      <c r="BK80" t="s">
        <v>133</v>
      </c>
      <c r="BL80" s="5">
        <v>3018.2645405897256</v>
      </c>
      <c r="BM80" s="5">
        <v>3086.03726135857</v>
      </c>
      <c r="BN80" s="5">
        <v>3155.0135916661498</v>
      </c>
      <c r="BO80" s="5">
        <v>3224.3434448300668</v>
      </c>
      <c r="BP80" s="5">
        <v>3293.3295637794972</v>
      </c>
      <c r="BQ80" s="5">
        <v>3362.3294300274474</v>
      </c>
      <c r="BR80" s="5">
        <v>3431.9111539881787</v>
      </c>
      <c r="BS80" s="5">
        <v>3502.6586282640014</v>
      </c>
      <c r="BT80" s="5">
        <v>3573.1580205345736</v>
      </c>
      <c r="BU80" s="5">
        <v>3642.5820292034332</v>
      </c>
      <c r="BV80" s="5">
        <v>3714.743054602241</v>
      </c>
      <c r="BW80" s="5">
        <v>3787.0584249336639</v>
      </c>
      <c r="BX80" s="5">
        <v>3861.0938147314782</v>
      </c>
      <c r="BY80" s="5">
        <v>3935.2894301934621</v>
      </c>
      <c r="BZ80" s="5">
        <v>4009.9903737785266</v>
      </c>
      <c r="CA80" s="5">
        <v>4084.8495928671969</v>
      </c>
      <c r="CB80" s="5">
        <v>4160.5614161263102</v>
      </c>
      <c r="CC80" s="5">
        <v>4236.7226872541405</v>
      </c>
      <c r="CD80" s="5">
        <v>4313.233293246275</v>
      </c>
      <c r="CE80" s="5">
        <v>4390.5420568491363</v>
      </c>
      <c r="CF80" s="5">
        <v>4468.3352814748232</v>
      </c>
      <c r="CG80" s="5">
        <v>4546.6504144981891</v>
      </c>
      <c r="CH80" s="5">
        <v>4625.4226097993969</v>
      </c>
      <c r="CI80" s="5">
        <v>4704.7226014311846</v>
      </c>
      <c r="CJ80" s="5">
        <v>4784.5415105686652</v>
      </c>
      <c r="CK80" s="5">
        <v>4864.7741465646568</v>
      </c>
      <c r="CL80" s="5">
        <v>4945.2824564580233</v>
      </c>
      <c r="CM80" s="5">
        <v>5026.1827017824453</v>
      </c>
      <c r="CN80" s="5">
        <v>5107.4636321551798</v>
      </c>
    </row>
    <row r="81" spans="1:92" x14ac:dyDescent="0.25">
      <c r="A81" t="s">
        <v>134</v>
      </c>
      <c r="B81" s="5">
        <v>0</v>
      </c>
      <c r="C81" s="5">
        <v>0</v>
      </c>
      <c r="D81" s="5">
        <v>0</v>
      </c>
      <c r="E81" s="5">
        <v>0</v>
      </c>
      <c r="F81" s="5">
        <v>0</v>
      </c>
      <c r="G81" s="5">
        <v>0</v>
      </c>
      <c r="H81" s="5">
        <v>0</v>
      </c>
      <c r="I81" s="5">
        <v>0</v>
      </c>
      <c r="J81" s="5">
        <v>0</v>
      </c>
      <c r="K81" s="5">
        <v>-1.270667E-2</v>
      </c>
      <c r="L81" s="5">
        <v>1.9632449999999999E-2</v>
      </c>
      <c r="M81" s="5">
        <v>1.6928180000000001E-2</v>
      </c>
      <c r="N81" s="5">
        <v>1.120722E-2</v>
      </c>
      <c r="O81" s="5">
        <v>-1.324871E-2</v>
      </c>
      <c r="P81" s="5">
        <v>-4.4936209999999997E-2</v>
      </c>
      <c r="Q81" s="5">
        <v>-7.4939060000000002E-2</v>
      </c>
      <c r="R81" s="5">
        <v>-9.4534549999999995E-2</v>
      </c>
      <c r="S81" s="5">
        <v>-0.110163</v>
      </c>
      <c r="T81" s="5">
        <v>-0.124755</v>
      </c>
      <c r="U81" s="5">
        <v>-0.13449700000000001</v>
      </c>
      <c r="V81" s="5">
        <v>-0.141789</v>
      </c>
      <c r="W81" s="5">
        <v>-0.146485</v>
      </c>
      <c r="X81" s="5">
        <v>-0.149367</v>
      </c>
      <c r="Y81" s="5">
        <v>-0.14999499999999999</v>
      </c>
      <c r="Z81" s="5">
        <v>-0.14863100000000001</v>
      </c>
      <c r="AA81" s="5">
        <v>-0.14505000000000001</v>
      </c>
      <c r="AB81" s="5">
        <v>-0.13913200000000001</v>
      </c>
      <c r="AC81" s="5">
        <v>-0.130631</v>
      </c>
      <c r="AD81" s="5">
        <v>-0.11935800000000001</v>
      </c>
      <c r="AF81" t="s">
        <v>134</v>
      </c>
      <c r="AG81" s="5">
        <v>5.7105990000000002E-3</v>
      </c>
      <c r="AH81" s="5">
        <v>1.283985E-2</v>
      </c>
      <c r="AI81" s="5">
        <v>2.1669250000000001E-2</v>
      </c>
      <c r="AJ81" s="5">
        <v>3.013207E-2</v>
      </c>
      <c r="AK81" s="5">
        <v>1.453778E-2</v>
      </c>
      <c r="AL81" s="5">
        <v>4.5786109999999998E-3</v>
      </c>
      <c r="AM81" s="5">
        <v>-4.6883020000000001E-3</v>
      </c>
      <c r="AN81" s="5">
        <v>-1.1880669999999999E-2</v>
      </c>
      <c r="AO81" s="5">
        <v>-1.9125420000000001E-2</v>
      </c>
      <c r="AP81" s="5">
        <v>-7.8014500000000001E-2</v>
      </c>
      <c r="AQ81" s="5">
        <v>-6.1501150000000004E-2</v>
      </c>
      <c r="AR81" s="5">
        <v>-7.5627369999999999E-2</v>
      </c>
      <c r="AS81" s="5">
        <v>-9.111277999999999E-2</v>
      </c>
      <c r="AT81" s="5">
        <v>-0.12526671</v>
      </c>
      <c r="AU81" s="5">
        <v>-0.16472620999999998</v>
      </c>
      <c r="AV81" s="5">
        <v>-0.20670205999999999</v>
      </c>
      <c r="AW81" s="5">
        <v>-0.23372955000000001</v>
      </c>
      <c r="AX81" s="5">
        <v>-0.25702599999999998</v>
      </c>
      <c r="AY81" s="5">
        <v>-0.28020900000000004</v>
      </c>
      <c r="AZ81" s="5">
        <v>-0.29413400000000001</v>
      </c>
      <c r="BA81" s="5">
        <v>-0.30443399999999998</v>
      </c>
      <c r="BB81" s="5">
        <v>-0.31020800000000004</v>
      </c>
      <c r="BC81" s="5">
        <v>-0.31373699999999999</v>
      </c>
      <c r="BD81" s="5">
        <v>-0.31282599999999999</v>
      </c>
      <c r="BE81" s="5">
        <v>-0.30964800000000003</v>
      </c>
      <c r="BF81" s="5">
        <v>-0.30568400000000001</v>
      </c>
      <c r="BG81" s="5">
        <v>-0.30530999999999997</v>
      </c>
      <c r="BH81" s="5">
        <v>-0.30377599999999999</v>
      </c>
      <c r="BI81" s="5">
        <v>-0.30082599999999998</v>
      </c>
      <c r="BK81" t="s">
        <v>134</v>
      </c>
      <c r="BL81" s="5">
        <v>0</v>
      </c>
      <c r="BM81" s="5">
        <v>0</v>
      </c>
      <c r="BN81" s="5">
        <v>0</v>
      </c>
      <c r="BO81" s="5">
        <v>0</v>
      </c>
      <c r="BP81" s="5">
        <v>0</v>
      </c>
      <c r="BQ81" s="5">
        <v>0</v>
      </c>
      <c r="BR81" s="5">
        <v>0</v>
      </c>
      <c r="BS81" s="5">
        <v>0</v>
      </c>
      <c r="BT81" s="5">
        <v>0</v>
      </c>
      <c r="BU81" s="5">
        <v>0</v>
      </c>
      <c r="BV81" s="5">
        <v>0</v>
      </c>
      <c r="BW81" s="5">
        <v>0</v>
      </c>
      <c r="BX81" s="5">
        <v>0</v>
      </c>
      <c r="BY81" s="5">
        <v>0</v>
      </c>
      <c r="BZ81" s="5">
        <v>0</v>
      </c>
      <c r="CA81" s="5">
        <v>0</v>
      </c>
      <c r="CB81" s="5">
        <v>0</v>
      </c>
      <c r="CC81" s="5">
        <v>0</v>
      </c>
      <c r="CD81" s="5">
        <v>0</v>
      </c>
      <c r="CE81" s="5">
        <v>0</v>
      </c>
      <c r="CF81" s="5">
        <v>0</v>
      </c>
      <c r="CG81" s="5">
        <v>0</v>
      </c>
      <c r="CH81" s="5">
        <v>0</v>
      </c>
      <c r="CI81" s="5">
        <v>0</v>
      </c>
      <c r="CJ81" s="5">
        <v>0</v>
      </c>
      <c r="CK81" s="5">
        <v>0</v>
      </c>
      <c r="CL81" s="5">
        <v>0</v>
      </c>
      <c r="CM81" s="5">
        <v>0</v>
      </c>
      <c r="CN81" s="5">
        <v>0</v>
      </c>
    </row>
    <row r="82" spans="1:92" x14ac:dyDescent="0.25">
      <c r="A82" t="s">
        <v>135</v>
      </c>
      <c r="B82" s="5">
        <v>0</v>
      </c>
      <c r="C82" s="5">
        <v>0</v>
      </c>
      <c r="D82" s="5">
        <v>0</v>
      </c>
      <c r="E82" s="5">
        <v>0</v>
      </c>
      <c r="F82" s="5">
        <v>0</v>
      </c>
      <c r="G82" s="5">
        <v>0</v>
      </c>
      <c r="H82" s="5">
        <v>0</v>
      </c>
      <c r="I82" s="5">
        <v>0</v>
      </c>
      <c r="J82" s="5">
        <v>0</v>
      </c>
      <c r="K82" s="5">
        <v>-5.7789210000000001E-2</v>
      </c>
      <c r="L82" s="5">
        <v>-0.29983199999999999</v>
      </c>
      <c r="M82" s="5">
        <v>-0.42656500000000003</v>
      </c>
      <c r="N82" s="5">
        <v>-0.53759999999999997</v>
      </c>
      <c r="O82" s="5">
        <v>-0.57518999999999998</v>
      </c>
      <c r="P82" s="5">
        <v>-0.56754599999999999</v>
      </c>
      <c r="Q82" s="5">
        <v>-0.53857100000000002</v>
      </c>
      <c r="R82" s="5">
        <v>-0.51984399999999997</v>
      </c>
      <c r="S82" s="5">
        <v>-0.493089</v>
      </c>
      <c r="T82" s="5">
        <v>-0.45112200000000002</v>
      </c>
      <c r="U82" s="5">
        <v>-0.40328599999999998</v>
      </c>
      <c r="V82" s="5">
        <v>-0.34420099999999998</v>
      </c>
      <c r="W82" s="5">
        <v>-0.27354299999999998</v>
      </c>
      <c r="X82" s="5">
        <v>-0.18845000000000001</v>
      </c>
      <c r="Y82" s="5">
        <v>-8.9000140000000005E-2</v>
      </c>
      <c r="Z82" s="5">
        <v>2.6780169999999999E-2</v>
      </c>
      <c r="AA82" s="5">
        <v>0.15953899999999999</v>
      </c>
      <c r="AB82" s="5">
        <v>0.31057600000000002</v>
      </c>
      <c r="AC82" s="5">
        <v>0.48063099999999997</v>
      </c>
      <c r="AD82" s="5">
        <v>0.671122</v>
      </c>
      <c r="AF82" t="s">
        <v>135</v>
      </c>
      <c r="AG82" s="5">
        <v>3.859557E-3</v>
      </c>
      <c r="AH82" s="5">
        <v>-5.0578980000000003E-2</v>
      </c>
      <c r="AI82" s="5">
        <v>-8.5111469999999995E-2</v>
      </c>
      <c r="AJ82" s="5">
        <v>-9.5840999999999996E-2</v>
      </c>
      <c r="AK82" s="5">
        <v>-0.211225</v>
      </c>
      <c r="AL82" s="5">
        <v>-0.23586499999999999</v>
      </c>
      <c r="AM82" s="5">
        <v>-0.20793900000000001</v>
      </c>
      <c r="AN82" s="5">
        <v>-0.18572900000000001</v>
      </c>
      <c r="AO82" s="5">
        <v>-0.14746699999999999</v>
      </c>
      <c r="AP82" s="5">
        <v>-0.22966321000000001</v>
      </c>
      <c r="AQ82" s="5">
        <v>-0.48926000000000003</v>
      </c>
      <c r="AR82" s="5">
        <v>-0.58039200000000002</v>
      </c>
      <c r="AS82" s="5">
        <v>-0.64828699999999995</v>
      </c>
      <c r="AT82" s="5">
        <v>-0.62386239999999993</v>
      </c>
      <c r="AU82" s="5">
        <v>-0.57108237500000003</v>
      </c>
      <c r="AV82" s="5">
        <v>-0.45866016000000004</v>
      </c>
      <c r="AW82" s="5">
        <v>-0.40676199999999996</v>
      </c>
      <c r="AX82" s="5">
        <v>-0.34132299999999999</v>
      </c>
      <c r="AY82" s="5">
        <v>-0.26546500000000006</v>
      </c>
      <c r="AZ82" s="5">
        <v>-0.21719999999999998</v>
      </c>
      <c r="BA82" s="5">
        <v>-0.16274899999999998</v>
      </c>
      <c r="BB82" s="5">
        <v>-0.11150899999999997</v>
      </c>
      <c r="BC82" s="5">
        <v>-5.0431000000000004E-2</v>
      </c>
      <c r="BD82" s="5">
        <v>5.8665200000000001E-3</v>
      </c>
      <c r="BE82" s="5">
        <v>7.757443E-2</v>
      </c>
      <c r="BF82" s="5">
        <v>0.17416989999999999</v>
      </c>
      <c r="BG82" s="5">
        <v>0.32585066000000001</v>
      </c>
      <c r="BH82" s="5">
        <v>0.48909472099999995</v>
      </c>
      <c r="BI82" s="5">
        <v>0.66871261100000001</v>
      </c>
      <c r="BK82" t="s">
        <v>135</v>
      </c>
      <c r="BL82" s="5">
        <v>0</v>
      </c>
      <c r="BM82" s="5">
        <v>0</v>
      </c>
      <c r="BN82" s="5">
        <v>0</v>
      </c>
      <c r="BO82" s="5">
        <v>0</v>
      </c>
      <c r="BP82" s="5">
        <v>0</v>
      </c>
      <c r="BQ82" s="5">
        <v>0</v>
      </c>
      <c r="BR82" s="5">
        <v>0</v>
      </c>
      <c r="BS82" s="5">
        <v>0</v>
      </c>
      <c r="BT82" s="5">
        <v>0</v>
      </c>
      <c r="BU82" s="5">
        <v>0</v>
      </c>
      <c r="BV82" s="5">
        <v>0</v>
      </c>
      <c r="BW82" s="5">
        <v>0</v>
      </c>
      <c r="BX82" s="5">
        <v>0</v>
      </c>
      <c r="BY82" s="5">
        <v>0</v>
      </c>
      <c r="BZ82" s="5">
        <v>0</v>
      </c>
      <c r="CA82" s="5">
        <v>0</v>
      </c>
      <c r="CB82" s="5">
        <v>0</v>
      </c>
      <c r="CC82" s="5">
        <v>0</v>
      </c>
      <c r="CD82" s="5">
        <v>0</v>
      </c>
      <c r="CE82" s="5">
        <v>0</v>
      </c>
      <c r="CF82" s="5">
        <v>0</v>
      </c>
      <c r="CG82" s="5">
        <v>0</v>
      </c>
      <c r="CH82" s="5">
        <v>0</v>
      </c>
      <c r="CI82" s="5">
        <v>0</v>
      </c>
      <c r="CJ82" s="5">
        <v>0</v>
      </c>
      <c r="CK82" s="5">
        <v>0</v>
      </c>
      <c r="CL82" s="5">
        <v>0</v>
      </c>
      <c r="CM82" s="5">
        <v>0</v>
      </c>
      <c r="CN82" s="5">
        <v>0</v>
      </c>
    </row>
    <row r="83" spans="1:92" x14ac:dyDescent="0.25">
      <c r="A83" t="s">
        <v>136</v>
      </c>
      <c r="B83" s="5">
        <v>0</v>
      </c>
      <c r="C83" s="5">
        <v>0</v>
      </c>
      <c r="D83" s="5">
        <v>0</v>
      </c>
      <c r="E83" s="5">
        <v>0</v>
      </c>
      <c r="F83" s="5">
        <v>0</v>
      </c>
      <c r="G83" s="5">
        <v>0</v>
      </c>
      <c r="H83" s="5">
        <v>0</v>
      </c>
      <c r="I83" s="5">
        <v>0</v>
      </c>
      <c r="J83" s="5">
        <v>0</v>
      </c>
      <c r="K83" s="5">
        <v>-8.4509299999999996E-2</v>
      </c>
      <c r="L83" s="5">
        <v>-0.22486100000000001</v>
      </c>
      <c r="M83" s="5">
        <v>-0.17202400000000001</v>
      </c>
      <c r="N83" s="5">
        <v>-5.8686330000000002E-2</v>
      </c>
      <c r="O83" s="5">
        <v>0.11923499999999999</v>
      </c>
      <c r="P83" s="5">
        <v>0.298371</v>
      </c>
      <c r="Q83" s="5">
        <v>0.44916600000000001</v>
      </c>
      <c r="R83" s="5">
        <v>0.54077600000000003</v>
      </c>
      <c r="S83" s="5">
        <v>0.61039299999999996</v>
      </c>
      <c r="T83" s="5">
        <v>0.66615000000000002</v>
      </c>
      <c r="U83" s="5">
        <v>0.70213199999999998</v>
      </c>
      <c r="V83" s="5">
        <v>0.72599899999999995</v>
      </c>
      <c r="W83" s="5">
        <v>0.73880000000000001</v>
      </c>
      <c r="X83" s="5">
        <v>0.74269600000000002</v>
      </c>
      <c r="Y83" s="5">
        <v>0.73646199999999995</v>
      </c>
      <c r="Z83" s="5">
        <v>0.72072499999999995</v>
      </c>
      <c r="AA83" s="5">
        <v>0.69349099999999997</v>
      </c>
      <c r="AB83" s="5">
        <v>0.65317999999999998</v>
      </c>
      <c r="AC83" s="5">
        <v>0.59769700000000003</v>
      </c>
      <c r="AD83" s="5">
        <v>0.52488100000000004</v>
      </c>
      <c r="AF83" t="s">
        <v>136</v>
      </c>
      <c r="AG83" s="5">
        <v>7.6246159999999999E-3</v>
      </c>
      <c r="AH83" s="5">
        <v>-0.115399</v>
      </c>
      <c r="AI83" s="5">
        <v>-0.22122900000000001</v>
      </c>
      <c r="AJ83" s="5">
        <v>-0.28722900000000001</v>
      </c>
      <c r="AK83" s="5">
        <v>-0.284833</v>
      </c>
      <c r="AL83" s="5">
        <v>-0.25388899999999998</v>
      </c>
      <c r="AM83" s="5">
        <v>-0.15268399999999999</v>
      </c>
      <c r="AN83" s="5">
        <v>-7.569091E-2</v>
      </c>
      <c r="AO83" s="5">
        <v>3.5461119999999999E-2</v>
      </c>
      <c r="AP83" s="5">
        <v>0.25773069999999998</v>
      </c>
      <c r="AQ83" s="5">
        <v>0.234569</v>
      </c>
      <c r="AR83" s="5">
        <v>0.45325500000000002</v>
      </c>
      <c r="AS83" s="5">
        <v>0.72648166999999997</v>
      </c>
      <c r="AT83" s="5">
        <v>1.0826480000000001</v>
      </c>
      <c r="AU83" s="5">
        <v>1.3866309999999999</v>
      </c>
      <c r="AV83" s="5">
        <v>1.7295160000000001</v>
      </c>
      <c r="AW83" s="5">
        <v>1.923816</v>
      </c>
      <c r="AX83" s="5">
        <v>2.1055729999999997</v>
      </c>
      <c r="AY83" s="5">
        <v>2.2729400000000002</v>
      </c>
      <c r="AZ83" s="5">
        <v>2.3372219999999997</v>
      </c>
      <c r="BA83" s="5">
        <v>2.3806389999999999</v>
      </c>
      <c r="BB83" s="5">
        <v>2.3889100000000001</v>
      </c>
      <c r="BC83" s="5">
        <v>2.3849359999999997</v>
      </c>
      <c r="BD83" s="5">
        <v>2.3412319999999998</v>
      </c>
      <c r="BE83" s="5">
        <v>2.2848649999999999</v>
      </c>
      <c r="BF83" s="5">
        <v>2.2384110000000002</v>
      </c>
      <c r="BG83" s="5">
        <v>2.2560699999999998</v>
      </c>
      <c r="BH83" s="5">
        <v>2.2558769999999999</v>
      </c>
      <c r="BI83" s="5">
        <v>2.240971</v>
      </c>
      <c r="BK83" t="s">
        <v>136</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row>
    <row r="84" spans="1:92" x14ac:dyDescent="0.25">
      <c r="A84" t="s">
        <v>137</v>
      </c>
      <c r="B84" s="5">
        <v>0</v>
      </c>
      <c r="C84" s="5">
        <v>0</v>
      </c>
      <c r="D84" s="5">
        <v>0</v>
      </c>
      <c r="E84" s="5">
        <v>0</v>
      </c>
      <c r="F84" s="5">
        <v>0</v>
      </c>
      <c r="G84" s="5">
        <v>0</v>
      </c>
      <c r="H84" s="5">
        <v>0</v>
      </c>
      <c r="I84" s="5">
        <v>0</v>
      </c>
      <c r="J84" s="5">
        <v>0</v>
      </c>
      <c r="K84" s="5">
        <v>0.73772499999999996</v>
      </c>
      <c r="L84" s="5">
        <v>0.193495</v>
      </c>
      <c r="M84" s="5">
        <v>0.27131100000000002</v>
      </c>
      <c r="N84" s="5">
        <v>0.237845</v>
      </c>
      <c r="O84" s="5">
        <v>0.71186300000000002</v>
      </c>
      <c r="P84" s="5">
        <v>1.56073</v>
      </c>
      <c r="Q84" s="5">
        <v>2.5871</v>
      </c>
      <c r="R84" s="5">
        <v>3.5209899999999998</v>
      </c>
      <c r="S84" s="5">
        <v>4.5094399999999997</v>
      </c>
      <c r="T84" s="5">
        <v>5.6552800000000003</v>
      </c>
      <c r="U84" s="5">
        <v>6.80558</v>
      </c>
      <c r="V84" s="5">
        <v>8.0425900000000006</v>
      </c>
      <c r="W84" s="5">
        <v>9.3581800000000008</v>
      </c>
      <c r="X84" s="5">
        <v>10.7974</v>
      </c>
      <c r="Y84" s="5">
        <v>12.3536</v>
      </c>
      <c r="Z84" s="5">
        <v>14.0595</v>
      </c>
      <c r="AA84" s="5">
        <v>15.9344</v>
      </c>
      <c r="AB84" s="5">
        <v>18.0106</v>
      </c>
      <c r="AC84" s="5">
        <v>20.316199999999998</v>
      </c>
      <c r="AD84" s="5">
        <v>22.8995</v>
      </c>
      <c r="AF84" t="s">
        <v>137</v>
      </c>
      <c r="AG84" s="5">
        <v>-4.6336620000000002E-2</v>
      </c>
      <c r="AH84" s="5">
        <v>-5.1692009999999997E-2</v>
      </c>
      <c r="AI84" s="5">
        <v>-7.0193539999999999E-2</v>
      </c>
      <c r="AJ84" s="5">
        <v>-0.104489</v>
      </c>
      <c r="AK84" s="5">
        <v>-0.43470599999999998</v>
      </c>
      <c r="AL84" s="5">
        <v>-0.54181999999999997</v>
      </c>
      <c r="AM84" s="5">
        <v>-0.60312900000000003</v>
      </c>
      <c r="AN84" s="5">
        <v>-0.65284299999999995</v>
      </c>
      <c r="AO84" s="5">
        <v>-0.68676000000000004</v>
      </c>
      <c r="AP84" s="5">
        <v>-0.44940500000000005</v>
      </c>
      <c r="AQ84" s="5">
        <v>-1.0626450000000001</v>
      </c>
      <c r="AR84" s="5">
        <v>-1.043069</v>
      </c>
      <c r="AS84" s="5">
        <v>-1.1761849999999998</v>
      </c>
      <c r="AT84" s="5">
        <v>-0.80602699999999994</v>
      </c>
      <c r="AU84" s="5">
        <v>-7.7250000000000041E-2</v>
      </c>
      <c r="AV84" s="5">
        <v>0.81345000000000001</v>
      </c>
      <c r="AW84" s="5">
        <v>1.6166599999999998</v>
      </c>
      <c r="AX84" s="5">
        <v>2.4700999999999995</v>
      </c>
      <c r="AY84" s="5">
        <v>3.4612700000000003</v>
      </c>
      <c r="AZ84" s="5">
        <v>4.4745900000000001</v>
      </c>
      <c r="BA84" s="5">
        <v>5.56996</v>
      </c>
      <c r="BB84" s="5">
        <v>6.7435100000000006</v>
      </c>
      <c r="BC84" s="5">
        <v>8.0319000000000003</v>
      </c>
      <c r="BD84" s="5">
        <v>9.4345700000000008</v>
      </c>
      <c r="BE84" s="5">
        <v>10.9788</v>
      </c>
      <c r="BF84" s="5">
        <v>12.678650000000001</v>
      </c>
      <c r="BG84" s="5">
        <v>14.554960000000001</v>
      </c>
      <c r="BH84" s="5">
        <v>16.646539999999998</v>
      </c>
      <c r="BI84" s="5">
        <v>18.999600000000001</v>
      </c>
      <c r="BK84" t="s">
        <v>137</v>
      </c>
      <c r="BL84" s="5">
        <v>8755.6442887614321</v>
      </c>
      <c r="BM84" s="5">
        <v>8706.3614315788218</v>
      </c>
      <c r="BN84" s="5">
        <v>8614.8620731737865</v>
      </c>
      <c r="BO84" s="5">
        <v>8501.6958407839902</v>
      </c>
      <c r="BP84" s="5">
        <v>8344.0549573447825</v>
      </c>
      <c r="BQ84" s="5">
        <v>8209.4532636400818</v>
      </c>
      <c r="BR84" s="5">
        <v>8100.2037210301223</v>
      </c>
      <c r="BS84" s="5">
        <v>7983.4256844307247</v>
      </c>
      <c r="BT84" s="5">
        <v>7899.0209836028944</v>
      </c>
      <c r="BU84" s="5">
        <v>7829.6773197921038</v>
      </c>
      <c r="BV84" s="5">
        <v>7686.9463269791258</v>
      </c>
      <c r="BW84" s="5">
        <v>7584.5058942479227</v>
      </c>
      <c r="BX84" s="5">
        <v>7417.1863018787399</v>
      </c>
      <c r="BY84" s="5">
        <v>7270.5973163246244</v>
      </c>
      <c r="BZ84" s="5">
        <v>7130.9911767219519</v>
      </c>
      <c r="CA84" s="5">
        <v>6981.1362707838052</v>
      </c>
      <c r="CB84" s="5">
        <v>6802.6063881302362</v>
      </c>
      <c r="CC84" s="5">
        <v>6602.9523549331143</v>
      </c>
      <c r="CD84" s="5">
        <v>6385.3780714243094</v>
      </c>
      <c r="CE84" s="5">
        <v>6140.0421923350004</v>
      </c>
      <c r="CF84" s="5">
        <v>5867.79927045566</v>
      </c>
      <c r="CG84" s="5">
        <v>5565.1136146687495</v>
      </c>
      <c r="CH84" s="5">
        <v>5230.0329816449566</v>
      </c>
      <c r="CI84" s="5">
        <v>4858.0121006533509</v>
      </c>
      <c r="CJ84" s="5">
        <v>4445.0474658951516</v>
      </c>
      <c r="CK84" s="5">
        <v>3985.5380468461317</v>
      </c>
      <c r="CL84" s="5">
        <v>3473.0536655200281</v>
      </c>
      <c r="CM84" s="5">
        <v>2900.2484749109467</v>
      </c>
      <c r="CN84" s="5">
        <v>2257.9432906576794</v>
      </c>
    </row>
    <row r="85" spans="1:92" x14ac:dyDescent="0.25">
      <c r="A85" t="s">
        <v>138</v>
      </c>
      <c r="B85" s="5">
        <v>0</v>
      </c>
      <c r="C85" s="5">
        <v>0</v>
      </c>
      <c r="D85" s="5">
        <v>0</v>
      </c>
      <c r="E85" s="5">
        <v>0</v>
      </c>
      <c r="F85" s="5">
        <v>0</v>
      </c>
      <c r="G85" s="5">
        <v>0</v>
      </c>
      <c r="H85" s="5">
        <v>0</v>
      </c>
      <c r="I85" s="5">
        <v>0</v>
      </c>
      <c r="J85" s="5">
        <v>0</v>
      </c>
      <c r="K85" s="5">
        <v>-1.3007500000000001</v>
      </c>
      <c r="L85" s="5">
        <v>-1.0045200000000001</v>
      </c>
      <c r="M85" s="5">
        <v>-1.48062</v>
      </c>
      <c r="N85" s="5">
        <v>-1.8279300000000001</v>
      </c>
      <c r="O85" s="5">
        <v>-2.60466</v>
      </c>
      <c r="P85" s="5">
        <v>-3.5747800000000001</v>
      </c>
      <c r="Q85" s="5">
        <v>-4.5224399999999996</v>
      </c>
      <c r="R85" s="5">
        <v>-5.2557299999999998</v>
      </c>
      <c r="S85" s="5">
        <v>-5.89473</v>
      </c>
      <c r="T85" s="5">
        <v>-6.4945599999999999</v>
      </c>
      <c r="U85" s="5">
        <v>-6.97065</v>
      </c>
      <c r="V85" s="5">
        <v>-7.36571</v>
      </c>
      <c r="W85" s="5">
        <v>-7.6725700000000003</v>
      </c>
      <c r="X85" s="5">
        <v>-7.9016700000000002</v>
      </c>
      <c r="Y85" s="5">
        <v>-8.0416699999999999</v>
      </c>
      <c r="Z85" s="5">
        <v>-8.0913400000000006</v>
      </c>
      <c r="AA85" s="5">
        <v>-8.0415899999999993</v>
      </c>
      <c r="AB85" s="5">
        <v>-7.88253</v>
      </c>
      <c r="AC85" s="5">
        <v>-7.6002900000000002</v>
      </c>
      <c r="AD85" s="5">
        <v>-7.1783799999999998</v>
      </c>
      <c r="AF85" t="s">
        <v>138</v>
      </c>
      <c r="AG85" s="5">
        <v>0.40624500000000002</v>
      </c>
      <c r="AH85" s="5">
        <v>0.40922599999999998</v>
      </c>
      <c r="AI85" s="5">
        <v>0.495527</v>
      </c>
      <c r="AJ85" s="5">
        <v>0.62233099999999997</v>
      </c>
      <c r="AK85" s="5">
        <v>1.13584</v>
      </c>
      <c r="AL85" s="5">
        <v>1.2114499999999999</v>
      </c>
      <c r="AM85" s="5">
        <v>1.1866399999999999</v>
      </c>
      <c r="AN85" s="5">
        <v>1.13561</v>
      </c>
      <c r="AO85" s="5">
        <v>1.0627899999999999</v>
      </c>
      <c r="AP85" s="5">
        <v>0.11497999999999986</v>
      </c>
      <c r="AQ85" s="5">
        <v>0.32763999999999993</v>
      </c>
      <c r="AR85" s="5">
        <v>-0.22465000000000002</v>
      </c>
      <c r="AS85" s="5">
        <v>-0.59857000000000005</v>
      </c>
      <c r="AT85" s="5">
        <v>-1.4033499999999999</v>
      </c>
      <c r="AU85" s="5">
        <v>-2.3964699999999999</v>
      </c>
      <c r="AV85" s="5">
        <v>-3.3677399999999995</v>
      </c>
      <c r="AW85" s="5">
        <v>-4.1361699999999999</v>
      </c>
      <c r="AX85" s="5">
        <v>-4.8156600000000003</v>
      </c>
      <c r="AY85" s="5">
        <v>-5.4567199999999998</v>
      </c>
      <c r="AZ85" s="5">
        <v>-5.9880420000000001</v>
      </c>
      <c r="BA85" s="5">
        <v>-6.441681</v>
      </c>
      <c r="BB85" s="5">
        <v>-6.8127760000000004</v>
      </c>
      <c r="BC85" s="5">
        <v>-7.1104609999999999</v>
      </c>
      <c r="BD85" s="5">
        <v>-7.3246479999999998</v>
      </c>
      <c r="BE85" s="5">
        <v>-7.4541510000000004</v>
      </c>
      <c r="BF85" s="5">
        <v>-7.4916729999999996</v>
      </c>
      <c r="BG85" s="5">
        <v>-7.4315879999999996</v>
      </c>
      <c r="BH85" s="5">
        <v>-7.2608870000000003</v>
      </c>
      <c r="BI85" s="5">
        <v>-6.9632160000000001</v>
      </c>
      <c r="BK85" t="s">
        <v>138</v>
      </c>
      <c r="BL85" s="5">
        <v>841.99788932361923</v>
      </c>
      <c r="BM85" s="5">
        <v>1049.2101908003351</v>
      </c>
      <c r="BN85" s="5">
        <v>1279.204407229209</v>
      </c>
      <c r="BO85" s="5">
        <v>1527.708957311793</v>
      </c>
      <c r="BP85" s="5">
        <v>1801.9938400981448</v>
      </c>
      <c r="BQ85" s="5">
        <v>2081.6903926808318</v>
      </c>
      <c r="BR85" s="5">
        <v>2360.3703611800406</v>
      </c>
      <c r="BS85" s="5">
        <v>2652.6362514248826</v>
      </c>
      <c r="BT85" s="5">
        <v>2934.0226398130244</v>
      </c>
      <c r="BU85" s="5">
        <v>3199.2405207871275</v>
      </c>
      <c r="BV85" s="5">
        <v>3511.9713359934767</v>
      </c>
      <c r="BW85" s="5">
        <v>3810.7623265592028</v>
      </c>
      <c r="BX85" s="5">
        <v>4150.5031707278267</v>
      </c>
      <c r="BY85" s="5">
        <v>4486.6126549307874</v>
      </c>
      <c r="BZ85" s="5">
        <v>4826.3574747068051</v>
      </c>
      <c r="CA85" s="5">
        <v>5179.1890395506052</v>
      </c>
      <c r="CB85" s="5">
        <v>5556.0470989185851</v>
      </c>
      <c r="CC85" s="5">
        <v>5953.372115804159</v>
      </c>
      <c r="CD85" s="5">
        <v>6369.8280680532562</v>
      </c>
      <c r="CE85" s="5">
        <v>6812.1210215608062</v>
      </c>
      <c r="CF85" s="5">
        <v>7280.6451195610298</v>
      </c>
      <c r="CG85" s="5">
        <v>7778.4552137582577</v>
      </c>
      <c r="CH85" s="5">
        <v>8307.7091234353757</v>
      </c>
      <c r="CI85" s="5">
        <v>8872.5009360806325</v>
      </c>
      <c r="CJ85" s="5">
        <v>9476.6086210373251</v>
      </c>
      <c r="CK85" s="5">
        <v>10124.927268945887</v>
      </c>
      <c r="CL85" s="5">
        <v>10822.822525130345</v>
      </c>
      <c r="CM85" s="5">
        <v>11577.301124022368</v>
      </c>
      <c r="CN85" s="5">
        <v>12396.884893543529</v>
      </c>
    </row>
    <row r="86" spans="1:92" x14ac:dyDescent="0.25">
      <c r="A86" t="s">
        <v>139</v>
      </c>
      <c r="B86" s="5">
        <v>0</v>
      </c>
      <c r="C86" s="5">
        <v>0</v>
      </c>
      <c r="D86" s="5">
        <v>0</v>
      </c>
      <c r="E86" s="5">
        <v>0</v>
      </c>
      <c r="F86" s="5">
        <v>0</v>
      </c>
      <c r="G86" s="5">
        <v>0</v>
      </c>
      <c r="H86" s="5">
        <v>0</v>
      </c>
      <c r="I86" s="5">
        <v>0</v>
      </c>
      <c r="J86" s="5">
        <v>0</v>
      </c>
      <c r="K86" s="5">
        <v>-0.10655000000000001</v>
      </c>
      <c r="L86" s="5">
        <v>-0.28695700000000002</v>
      </c>
      <c r="M86" s="5">
        <v>-0.441249</v>
      </c>
      <c r="N86" s="5">
        <v>-0.58622200000000002</v>
      </c>
      <c r="O86" s="5">
        <v>-0.72006199999999998</v>
      </c>
      <c r="P86" s="5">
        <v>-0.84856200000000004</v>
      </c>
      <c r="Q86" s="5">
        <v>-0.97070800000000002</v>
      </c>
      <c r="R86" s="5">
        <v>-1.0779300000000001</v>
      </c>
      <c r="S86" s="5">
        <v>-1.1713100000000001</v>
      </c>
      <c r="T86" s="5">
        <v>-1.25197</v>
      </c>
      <c r="U86" s="5">
        <v>-1.3106100000000001</v>
      </c>
      <c r="V86" s="5">
        <v>-1.3464</v>
      </c>
      <c r="W86" s="5">
        <v>-1.3541000000000001</v>
      </c>
      <c r="X86" s="5">
        <v>-1.33002</v>
      </c>
      <c r="Y86" s="5">
        <v>-1.26705</v>
      </c>
      <c r="Z86" s="5">
        <v>-1.1586000000000001</v>
      </c>
      <c r="AA86" s="5">
        <v>-0.99557899999999999</v>
      </c>
      <c r="AB86" s="5">
        <v>-0.76732100000000003</v>
      </c>
      <c r="AC86" s="5">
        <v>-0.46112900000000001</v>
      </c>
      <c r="AD86" s="5">
        <v>-6.1273229999999998E-2</v>
      </c>
      <c r="AF86" t="s">
        <v>139</v>
      </c>
      <c r="AG86" s="5">
        <v>1.6830850000000001E-2</v>
      </c>
      <c r="AH86" s="5">
        <v>2.6195019999999999E-2</v>
      </c>
      <c r="AI86" s="5">
        <v>4.3166749999999997E-2</v>
      </c>
      <c r="AJ86" s="5">
        <v>6.4700430000000003E-2</v>
      </c>
      <c r="AK86" s="5">
        <v>-1.6272809999999999E-2</v>
      </c>
      <c r="AL86" s="5">
        <v>-1.7825629999999999E-2</v>
      </c>
      <c r="AM86" s="5">
        <v>-1.4432739999999999E-2</v>
      </c>
      <c r="AN86" s="5">
        <v>-1.132207E-2</v>
      </c>
      <c r="AO86" s="5">
        <v>-1.333726E-2</v>
      </c>
      <c r="AP86" s="5">
        <v>-0.222304</v>
      </c>
      <c r="AQ86" s="5">
        <v>-0.411999</v>
      </c>
      <c r="AR86" s="5">
        <v>-0.56795499999999999</v>
      </c>
      <c r="AS86" s="5">
        <v>-0.705623</v>
      </c>
      <c r="AT86" s="5">
        <v>-0.83104699999999998</v>
      </c>
      <c r="AU86" s="5">
        <v>-0.95176000000000005</v>
      </c>
      <c r="AV86" s="5">
        <v>-1.06797622</v>
      </c>
      <c r="AW86" s="5">
        <v>-1.16850528</v>
      </c>
      <c r="AX86" s="5">
        <v>-1.2552801</v>
      </c>
      <c r="AY86" s="5">
        <v>-1.3317240299999999</v>
      </c>
      <c r="AZ86" s="5">
        <v>-1.3843991600000001</v>
      </c>
      <c r="BA86" s="5">
        <v>-1.41385826</v>
      </c>
      <c r="BB86" s="5">
        <v>-1.4153643500000002</v>
      </c>
      <c r="BC86" s="5">
        <v>-1.3865991200000001</v>
      </c>
      <c r="BD86" s="5">
        <v>-1.31982402</v>
      </c>
      <c r="BE86" s="5">
        <v>-1.20969427</v>
      </c>
      <c r="BF86" s="5">
        <v>-1.0492305099999999</v>
      </c>
      <c r="BG86" s="5">
        <v>-0.83246949999999997</v>
      </c>
      <c r="BH86" s="5">
        <v>-0.54535334000000002</v>
      </c>
      <c r="BI86" s="5">
        <v>-0.17233223</v>
      </c>
      <c r="BK86" t="s">
        <v>139</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row>
    <row r="87" spans="1:92" x14ac:dyDescent="0.25">
      <c r="A87" t="s">
        <v>140</v>
      </c>
      <c r="B87" s="5">
        <v>0</v>
      </c>
      <c r="C87" s="5">
        <v>0</v>
      </c>
      <c r="D87" s="5">
        <v>0</v>
      </c>
      <c r="E87" s="5">
        <v>0</v>
      </c>
      <c r="F87" s="5">
        <v>0</v>
      </c>
      <c r="G87" s="5">
        <v>0</v>
      </c>
      <c r="H87" s="5">
        <v>0</v>
      </c>
      <c r="I87" s="5">
        <v>0</v>
      </c>
      <c r="J87" s="5">
        <v>0</v>
      </c>
      <c r="K87" s="5">
        <v>0.96145899999999995</v>
      </c>
      <c r="L87" s="5">
        <v>-0.117025</v>
      </c>
      <c r="M87" s="5">
        <v>-0.20163300000000001</v>
      </c>
      <c r="N87" s="5">
        <v>-0.47198099999999998</v>
      </c>
      <c r="O87" s="5">
        <v>4.1342740000000003E-2</v>
      </c>
      <c r="P87" s="5">
        <v>1.11256</v>
      </c>
      <c r="Q87" s="5">
        <v>2.4219599999999999</v>
      </c>
      <c r="R87" s="5">
        <v>3.5495899999999998</v>
      </c>
      <c r="S87" s="5">
        <v>4.7275600000000004</v>
      </c>
      <c r="T87" s="5">
        <v>6.1119599999999998</v>
      </c>
      <c r="U87" s="5">
        <v>7.4565200000000003</v>
      </c>
      <c r="V87" s="5">
        <v>8.8854699999999998</v>
      </c>
      <c r="W87" s="5">
        <v>10.3774</v>
      </c>
      <c r="X87" s="5">
        <v>11.9915</v>
      </c>
      <c r="Y87" s="5">
        <v>13.703900000000001</v>
      </c>
      <c r="Z87" s="5">
        <v>15.548400000000001</v>
      </c>
      <c r="AA87" s="5">
        <v>17.534199999999998</v>
      </c>
      <c r="AB87" s="5">
        <v>19.684899999999999</v>
      </c>
      <c r="AC87" s="5">
        <v>22.011800000000001</v>
      </c>
      <c r="AD87" s="5">
        <v>24.546800000000001</v>
      </c>
      <c r="AF87" t="s">
        <v>140</v>
      </c>
      <c r="AG87" s="5">
        <v>-5.169311E-2</v>
      </c>
      <c r="AH87" s="5">
        <v>-4.1130649999999998E-2</v>
      </c>
      <c r="AI87" s="5">
        <v>-5.6893640000000002E-2</v>
      </c>
      <c r="AJ87" s="5">
        <v>-0.104378</v>
      </c>
      <c r="AK87" s="5">
        <v>-0.52163199999999998</v>
      </c>
      <c r="AL87" s="5">
        <v>-0.64138499999999998</v>
      </c>
      <c r="AM87" s="5">
        <v>-0.72926999999999997</v>
      </c>
      <c r="AN87" s="5">
        <v>-0.80395399999999995</v>
      </c>
      <c r="AO87" s="5">
        <v>-0.85797500000000004</v>
      </c>
      <c r="AP87" s="5">
        <v>-0.57131100000000001</v>
      </c>
      <c r="AQ87" s="5">
        <v>-1.664865</v>
      </c>
      <c r="AR87" s="5">
        <v>-1.800643</v>
      </c>
      <c r="AS87" s="5">
        <v>-2.1987610000000002</v>
      </c>
      <c r="AT87" s="5">
        <v>-1.8359672600000001</v>
      </c>
      <c r="AU87" s="5">
        <v>-0.94280999999999993</v>
      </c>
      <c r="AV87" s="5">
        <v>0.14318000000000008</v>
      </c>
      <c r="AW87" s="5">
        <v>1.0850799999999996</v>
      </c>
      <c r="AX87" s="5">
        <v>2.0665900000000006</v>
      </c>
      <c r="AY87" s="5">
        <v>3.2289399999999997</v>
      </c>
      <c r="AZ87" s="5">
        <v>4.3891600000000004</v>
      </c>
      <c r="BA87" s="5">
        <v>5.6290199999999997</v>
      </c>
      <c r="BB87" s="5">
        <v>6.9396299999999993</v>
      </c>
      <c r="BC87" s="5">
        <v>8.3629200000000008</v>
      </c>
      <c r="BD87" s="5">
        <v>9.8926800000000004</v>
      </c>
      <c r="BE87" s="5">
        <v>11.542770000000001</v>
      </c>
      <c r="BF87" s="5">
        <v>13.314529999999998</v>
      </c>
      <c r="BG87" s="5">
        <v>15.20187</v>
      </c>
      <c r="BH87" s="5">
        <v>17.257940000000001</v>
      </c>
      <c r="BI87" s="5">
        <v>19.509830000000001</v>
      </c>
      <c r="BK87" t="s">
        <v>140</v>
      </c>
      <c r="BL87" s="5">
        <v>1570.820987735023</v>
      </c>
      <c r="BM87" s="5">
        <v>1564.1592842610887</v>
      </c>
      <c r="BN87" s="5">
        <v>1548.089147628154</v>
      </c>
      <c r="BO87" s="5">
        <v>1527.7658853728219</v>
      </c>
      <c r="BP87" s="5">
        <v>1498.1442069227448</v>
      </c>
      <c r="BQ87" s="5">
        <v>1474.9439933611243</v>
      </c>
      <c r="BR87" s="5">
        <v>1460.8656235653518</v>
      </c>
      <c r="BS87" s="5">
        <v>1446.2143377733282</v>
      </c>
      <c r="BT87" s="5">
        <v>1444.2893646418854</v>
      </c>
      <c r="BU87" s="5">
        <v>1448.3576643959479</v>
      </c>
      <c r="BV87" s="5">
        <v>1433.5002741432759</v>
      </c>
      <c r="BW87" s="5">
        <v>1433.130584195073</v>
      </c>
      <c r="BX87" s="5">
        <v>1416.6504168418651</v>
      </c>
      <c r="BY87" s="5">
        <v>1410.1626198426927</v>
      </c>
      <c r="BZ87" s="5">
        <v>1410.2834169712089</v>
      </c>
      <c r="CA87" s="5">
        <v>1411.9465382810799</v>
      </c>
      <c r="CB87" s="5">
        <v>1410.71940687241</v>
      </c>
      <c r="CC87" s="5">
        <v>1409.0269870567872</v>
      </c>
      <c r="CD87" s="5">
        <v>1408.7461793019691</v>
      </c>
      <c r="CE87" s="5">
        <v>1407.382181881537</v>
      </c>
      <c r="CF87" s="5">
        <v>1406.015692398953</v>
      </c>
      <c r="CG87" s="5">
        <v>1404.4301821120057</v>
      </c>
      <c r="CH87" s="5">
        <v>1403.0872814584402</v>
      </c>
      <c r="CI87" s="5">
        <v>1401.8231023148312</v>
      </c>
      <c r="CJ87" s="5">
        <v>1400.7136109245175</v>
      </c>
      <c r="CK87" s="5">
        <v>1399.6635099249397</v>
      </c>
      <c r="CL87" s="5">
        <v>1398.4804425006607</v>
      </c>
      <c r="CM87" s="5">
        <v>1397.6694950827052</v>
      </c>
      <c r="CN87" s="5">
        <v>1397.3909695806008</v>
      </c>
    </row>
    <row r="88" spans="1:92" x14ac:dyDescent="0.25">
      <c r="A88" t="s">
        <v>141</v>
      </c>
      <c r="B88" s="5">
        <v>0</v>
      </c>
      <c r="C88" s="5">
        <v>0</v>
      </c>
      <c r="D88" s="5">
        <v>0</v>
      </c>
      <c r="E88" s="5">
        <v>0</v>
      </c>
      <c r="F88" s="5">
        <v>0</v>
      </c>
      <c r="G88" s="5">
        <v>0</v>
      </c>
      <c r="H88" s="5">
        <v>0</v>
      </c>
      <c r="I88" s="5">
        <v>0</v>
      </c>
      <c r="J88" s="5">
        <v>0</v>
      </c>
      <c r="K88" s="5">
        <v>-2.6118100000000002</v>
      </c>
      <c r="L88" s="5">
        <v>-0.57642300000000002</v>
      </c>
      <c r="M88" s="5">
        <v>-0.81888700000000003</v>
      </c>
      <c r="N88" s="5">
        <v>-0.74612699999999998</v>
      </c>
      <c r="O88" s="5">
        <v>-2.0951599999999999</v>
      </c>
      <c r="P88" s="5">
        <v>-4.1941199999999998</v>
      </c>
      <c r="Q88" s="5">
        <v>-6.3943599999999998</v>
      </c>
      <c r="R88" s="5">
        <v>-8.0677400000000006</v>
      </c>
      <c r="S88" s="5">
        <v>-9.6102399999999992</v>
      </c>
      <c r="T88" s="5">
        <v>-11.2179</v>
      </c>
      <c r="U88" s="5">
        <v>-12.5969</v>
      </c>
      <c r="V88" s="5">
        <v>-13.9039</v>
      </c>
      <c r="W88" s="5">
        <v>-15.1212</v>
      </c>
      <c r="X88" s="5">
        <v>-16.306000000000001</v>
      </c>
      <c r="Y88" s="5">
        <v>-17.434200000000001</v>
      </c>
      <c r="Z88" s="5">
        <v>-18.531199999999998</v>
      </c>
      <c r="AA88" s="5">
        <v>-19.597899999999999</v>
      </c>
      <c r="AB88" s="5">
        <v>-20.644100000000002</v>
      </c>
      <c r="AC88" s="5">
        <v>-21.67</v>
      </c>
      <c r="AD88" s="5">
        <v>-22.686299999999999</v>
      </c>
      <c r="AF88" t="s">
        <v>141</v>
      </c>
      <c r="AG88" s="5">
        <v>0.60889800000000005</v>
      </c>
      <c r="AH88" s="5">
        <v>0.63350399999999996</v>
      </c>
      <c r="AI88" s="5">
        <v>0.77349500000000004</v>
      </c>
      <c r="AJ88" s="5">
        <v>0.96477500000000005</v>
      </c>
      <c r="AK88" s="5">
        <v>2.61931</v>
      </c>
      <c r="AL88" s="5">
        <v>2.8346800000000001</v>
      </c>
      <c r="AM88" s="5">
        <v>2.7962199999999999</v>
      </c>
      <c r="AN88" s="5">
        <v>2.7201200000000001</v>
      </c>
      <c r="AO88" s="5">
        <v>2.6229</v>
      </c>
      <c r="AP88" s="5">
        <v>1.5920899999999998</v>
      </c>
      <c r="AQ88" s="5">
        <v>3.5863769999999997</v>
      </c>
      <c r="AR88" s="5">
        <v>3.2648529999999996</v>
      </c>
      <c r="AS88" s="5">
        <v>3.3365329999999997</v>
      </c>
      <c r="AT88" s="5">
        <v>1.9707299999999996</v>
      </c>
      <c r="AU88" s="5">
        <v>-9.6999999999999531E-2</v>
      </c>
      <c r="AV88" s="5">
        <v>-2.2884399999999996</v>
      </c>
      <c r="AW88" s="5">
        <v>-3.9297800000000009</v>
      </c>
      <c r="AX88" s="5">
        <v>-5.4537799999999992</v>
      </c>
      <c r="AY88" s="5">
        <v>-7.0153600000000003</v>
      </c>
      <c r="AZ88" s="5">
        <v>-8.3712099999999996</v>
      </c>
      <c r="BA88" s="5">
        <v>-9.6532599999999995</v>
      </c>
      <c r="BB88" s="5">
        <v>-10.84482</v>
      </c>
      <c r="BC88" s="5">
        <v>-11.99999</v>
      </c>
      <c r="BD88" s="5">
        <v>-13.089790000000001</v>
      </c>
      <c r="BE88" s="5">
        <v>-14.152449999999998</v>
      </c>
      <c r="BF88" s="5">
        <v>-15.192799999999998</v>
      </c>
      <c r="BG88" s="5">
        <v>-16.242550000000001</v>
      </c>
      <c r="BH88" s="5">
        <v>-17.269390000000001</v>
      </c>
      <c r="BI88" s="5">
        <v>-18.284849999999999</v>
      </c>
      <c r="BK88" t="s">
        <v>141</v>
      </c>
      <c r="BL88" s="5">
        <v>146.36997427281608</v>
      </c>
      <c r="BM88" s="5">
        <v>180.78974812362745</v>
      </c>
      <c r="BN88" s="5">
        <v>222.41191979839894</v>
      </c>
      <c r="BO88" s="5">
        <v>268.13648378361734</v>
      </c>
      <c r="BP88" s="5">
        <v>322.51673830327678</v>
      </c>
      <c r="BQ88" s="5">
        <v>371.75517120114779</v>
      </c>
      <c r="BR88" s="5">
        <v>414.38144640471114</v>
      </c>
      <c r="BS88" s="5">
        <v>457.52786333610624</v>
      </c>
      <c r="BT88" s="5">
        <v>490.43268482067629</v>
      </c>
      <c r="BU88" s="5">
        <v>517.84052090628768</v>
      </c>
      <c r="BV88" s="5">
        <v>560.19837038494313</v>
      </c>
      <c r="BW88" s="5">
        <v>589.79702486847555</v>
      </c>
      <c r="BX88" s="5">
        <v>632.92834228493155</v>
      </c>
      <c r="BY88" s="5">
        <v>667.45679478521947</v>
      </c>
      <c r="BZ88" s="5">
        <v>696.60436844086234</v>
      </c>
      <c r="CA88" s="5">
        <v>723.67974410195859</v>
      </c>
      <c r="CB88" s="5">
        <v>753.73754952105855</v>
      </c>
      <c r="CC88" s="5">
        <v>783.88954491216862</v>
      </c>
      <c r="CD88" s="5">
        <v>812.89186872066216</v>
      </c>
      <c r="CE88" s="5">
        <v>842.91742460450337</v>
      </c>
      <c r="CF88" s="5">
        <v>872.96130916915899</v>
      </c>
      <c r="CG88" s="5">
        <v>903.24803593329068</v>
      </c>
      <c r="CH88" s="5">
        <v>933.29977801644679</v>
      </c>
      <c r="CI88" s="5">
        <v>963.46107816004326</v>
      </c>
      <c r="CJ88" s="5">
        <v>993.35475135022932</v>
      </c>
      <c r="CK88" s="5">
        <v>1022.9342076292344</v>
      </c>
      <c r="CL88" s="5">
        <v>1051.8032208662107</v>
      </c>
      <c r="CM88" s="5">
        <v>1080.3396502239639</v>
      </c>
      <c r="CN88" s="5">
        <v>1108.3888105596209</v>
      </c>
    </row>
    <row r="89" spans="1:92" x14ac:dyDescent="0.25">
      <c r="A89" t="s">
        <v>142</v>
      </c>
      <c r="B89" s="5">
        <v>0</v>
      </c>
      <c r="C89" s="5">
        <v>0</v>
      </c>
      <c r="D89" s="5">
        <v>0</v>
      </c>
      <c r="E89" s="5">
        <v>0</v>
      </c>
      <c r="F89" s="5">
        <v>0</v>
      </c>
      <c r="G89" s="5">
        <v>0</v>
      </c>
      <c r="H89" s="5">
        <v>0</v>
      </c>
      <c r="I89" s="5">
        <v>0</v>
      </c>
      <c r="J89" s="5">
        <v>0</v>
      </c>
      <c r="K89" s="5">
        <v>2.172551E-2</v>
      </c>
      <c r="L89" s="5">
        <v>-0.21108099999999999</v>
      </c>
      <c r="M89" s="5">
        <v>-0.31994299999999998</v>
      </c>
      <c r="N89" s="5">
        <v>-0.43609799999999999</v>
      </c>
      <c r="O89" s="5">
        <v>-0.470609</v>
      </c>
      <c r="P89" s="5">
        <v>-0.45666800000000002</v>
      </c>
      <c r="Q89" s="5">
        <v>-0.42899300000000001</v>
      </c>
      <c r="R89" s="5">
        <v>-0.41729100000000002</v>
      </c>
      <c r="S89" s="5">
        <v>-0.406362</v>
      </c>
      <c r="T89" s="5">
        <v>-0.38670900000000002</v>
      </c>
      <c r="U89" s="5">
        <v>-0.37490899999999999</v>
      </c>
      <c r="V89" s="5">
        <v>-0.36304799999999998</v>
      </c>
      <c r="W89" s="5">
        <v>-0.35270899999999999</v>
      </c>
      <c r="X89" s="5">
        <v>-0.341364</v>
      </c>
      <c r="Y89" s="5">
        <v>-0.33075500000000002</v>
      </c>
      <c r="Z89" s="5">
        <v>-0.32022200000000001</v>
      </c>
      <c r="AA89" s="5">
        <v>-0.31010900000000002</v>
      </c>
      <c r="AB89" s="5">
        <v>-0.30058000000000001</v>
      </c>
      <c r="AC89" s="5">
        <v>-0.29216300000000001</v>
      </c>
      <c r="AD89" s="5">
        <v>-0.28509499999999999</v>
      </c>
      <c r="AF89" t="s">
        <v>142</v>
      </c>
      <c r="AG89" s="5">
        <v>1.614493E-3</v>
      </c>
      <c r="AH89" s="5">
        <v>2.5132060000000001E-2</v>
      </c>
      <c r="AI89" s="5">
        <v>4.2118419999999997E-2</v>
      </c>
      <c r="AJ89" s="5">
        <v>4.7292180000000003E-2</v>
      </c>
      <c r="AK89" s="5">
        <v>8.4663969999999996E-4</v>
      </c>
      <c r="AL89" s="5">
        <v>1.5562869999999999E-2</v>
      </c>
      <c r="AM89" s="5">
        <v>3.2238760000000001E-3</v>
      </c>
      <c r="AN89" s="5">
        <v>-6.1495050000000004E-3</v>
      </c>
      <c r="AO89" s="5">
        <v>-2.5547250000000001E-2</v>
      </c>
      <c r="AP89" s="5">
        <v>-6.5104170000000003E-2</v>
      </c>
      <c r="AQ89" s="5">
        <v>-0.25547869000000001</v>
      </c>
      <c r="AR89" s="5">
        <v>-0.36290397999999996</v>
      </c>
      <c r="AS89" s="5">
        <v>-0.48027073999999997</v>
      </c>
      <c r="AT89" s="5">
        <v>-0.53274710000000003</v>
      </c>
      <c r="AU89" s="5">
        <v>-0.53598451999999996</v>
      </c>
      <c r="AV89" s="5">
        <v>-0.55681599999999998</v>
      </c>
      <c r="AW89" s="5">
        <v>-0.55465200000000003</v>
      </c>
      <c r="AX89" s="5">
        <v>-0.55890899999999999</v>
      </c>
      <c r="AY89" s="5">
        <v>-0.55339800000000006</v>
      </c>
      <c r="AZ89" s="5">
        <v>-0.53504499999999999</v>
      </c>
      <c r="BA89" s="5">
        <v>-0.51302999999999999</v>
      </c>
      <c r="BB89" s="5">
        <v>-0.48205399999999998</v>
      </c>
      <c r="BC89" s="5">
        <v>-0.44803199999999999</v>
      </c>
      <c r="BD89" s="5">
        <v>-0.40043810000000002</v>
      </c>
      <c r="BE89" s="5">
        <v>-0.35515146000000003</v>
      </c>
      <c r="BF89" s="5">
        <v>-0.31813970800000002</v>
      </c>
      <c r="BG89" s="5">
        <v>-0.31476766</v>
      </c>
      <c r="BH89" s="5">
        <v>-0.30785306000000001</v>
      </c>
      <c r="BI89" s="5">
        <v>-0.29987564</v>
      </c>
      <c r="BK89" t="s">
        <v>142</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row>
    <row r="90" spans="1:92" x14ac:dyDescent="0.2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K90" t="s">
        <v>208</v>
      </c>
      <c r="BL90" s="29">
        <v>8.772966044162496E-2</v>
      </c>
      <c r="BM90" s="29">
        <v>0.10754984242988493</v>
      </c>
      <c r="BN90" s="29">
        <v>0.12929005578878078</v>
      </c>
      <c r="BO90" s="29">
        <v>0.15232299304559418</v>
      </c>
      <c r="BP90" s="29">
        <v>0.177605477370885</v>
      </c>
      <c r="BQ90" s="29">
        <v>0.20227979145954675</v>
      </c>
      <c r="BR90" s="29">
        <v>0.22564443811876619</v>
      </c>
      <c r="BS90" s="29">
        <v>0.24940022608203194</v>
      </c>
      <c r="BT90" s="29">
        <v>0.27084010198860958</v>
      </c>
      <c r="BU90" s="29">
        <v>0.2900774642654429</v>
      </c>
      <c r="BV90" s="29">
        <v>0.31359917464213866</v>
      </c>
      <c r="BW90" s="29">
        <v>0.33441620264812749</v>
      </c>
      <c r="BX90" s="29">
        <v>0.35880139941140615</v>
      </c>
      <c r="BY90" s="29">
        <v>0.38160521636509614</v>
      </c>
      <c r="BZ90" s="29">
        <v>0.4036310736937585</v>
      </c>
      <c r="CA90" s="29">
        <v>0.42590875715710413</v>
      </c>
      <c r="CB90" s="29">
        <v>0.44956735009530063</v>
      </c>
      <c r="CC90" s="29">
        <v>0.47413334448935229</v>
      </c>
      <c r="CD90" s="29">
        <v>0.49939044484263856</v>
      </c>
      <c r="CE90" s="29">
        <v>0.52594465565816684</v>
      </c>
      <c r="CF90" s="29">
        <v>0.55372673021981633</v>
      </c>
      <c r="CG90" s="29">
        <v>0.58293664264593992</v>
      </c>
      <c r="CH90" s="29">
        <v>0.6136702161225045</v>
      </c>
      <c r="CI90" s="29">
        <v>0.64618859560043751</v>
      </c>
      <c r="CJ90" s="29">
        <v>0.68070986396025956</v>
      </c>
      <c r="CK90" s="29">
        <v>0.71754736944176922</v>
      </c>
      <c r="CL90" s="29">
        <v>0.75705905540847962</v>
      </c>
      <c r="CM90" s="29">
        <v>0.79967269632945115</v>
      </c>
      <c r="CN90" s="29">
        <v>0.8459249564527902</v>
      </c>
    </row>
    <row r="91" spans="1:92" ht="20.25" thickBot="1" x14ac:dyDescent="0.35">
      <c r="A91" s="3" t="s">
        <v>209</v>
      </c>
      <c r="AF91" s="3" t="s">
        <v>210</v>
      </c>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K91" s="3" t="s">
        <v>211</v>
      </c>
      <c r="BL91" s="29">
        <v>0.92671458007715568</v>
      </c>
      <c r="BM91" s="29">
        <v>0.93128273408810669</v>
      </c>
      <c r="BN91" s="29">
        <v>0.93511940909368385</v>
      </c>
      <c r="BO91" s="29">
        <v>0.93852293268880804</v>
      </c>
      <c r="BP91" s="29">
        <v>0.94160133562281734</v>
      </c>
      <c r="BQ91" s="29">
        <v>0.94419749761557281</v>
      </c>
      <c r="BR91" s="29">
        <v>0.94634339938323064</v>
      </c>
      <c r="BS91" s="29">
        <v>0.94819353468474732</v>
      </c>
      <c r="BT91" s="29">
        <v>0.94944667557212403</v>
      </c>
      <c r="BU91" s="29">
        <v>0.95081012083591332</v>
      </c>
      <c r="BV91" s="29">
        <v>0.9523429061563895</v>
      </c>
      <c r="BW91" s="29">
        <v>0.9536395158630866</v>
      </c>
      <c r="BX91" s="29">
        <v>0.9550444263986636</v>
      </c>
      <c r="BY91" s="29">
        <v>0.95628636462664229</v>
      </c>
      <c r="BZ91" s="29">
        <v>0.95742139582106489</v>
      </c>
      <c r="CA91" s="29">
        <v>0.95849743756575334</v>
      </c>
      <c r="CB91" s="29">
        <v>0.95956964042671677</v>
      </c>
      <c r="CC91" s="29">
        <v>0.96061218665023185</v>
      </c>
      <c r="CD91" s="29">
        <v>0.96161572827782649</v>
      </c>
      <c r="CE91" s="29">
        <v>0.9626055514022902</v>
      </c>
      <c r="CF91" s="29">
        <v>0.9635740265599575</v>
      </c>
      <c r="CG91" s="29">
        <v>0.96452567191565075</v>
      </c>
      <c r="CH91" s="29">
        <v>0.96545965914779541</v>
      </c>
      <c r="CI91" s="29">
        <v>0.96638115814201775</v>
      </c>
      <c r="CJ91" s="29">
        <v>0.96729129471706254</v>
      </c>
      <c r="CK91" s="29">
        <v>0.96819282645989579</v>
      </c>
      <c r="CL91" s="29">
        <v>0.96908738818611173</v>
      </c>
      <c r="CM91" s="29">
        <v>0.96997953631294465</v>
      </c>
      <c r="CN91" s="29">
        <v>0.97087252182417283</v>
      </c>
    </row>
    <row r="92" spans="1:92" ht="15.75" thickTop="1" x14ac:dyDescent="0.25">
      <c r="B92" s="1">
        <v>2022</v>
      </c>
      <c r="C92" s="2">
        <v>2023</v>
      </c>
      <c r="D92" s="1">
        <v>2024</v>
      </c>
      <c r="E92" s="2">
        <v>2025</v>
      </c>
      <c r="F92" s="1">
        <v>2026</v>
      </c>
      <c r="G92" s="2">
        <v>2027</v>
      </c>
      <c r="H92" s="1">
        <v>2028</v>
      </c>
      <c r="I92" s="2">
        <v>2029</v>
      </c>
      <c r="J92" s="1">
        <v>2030</v>
      </c>
      <c r="K92" s="2">
        <v>2031</v>
      </c>
      <c r="L92" s="1">
        <v>2032</v>
      </c>
      <c r="M92" s="2">
        <v>2033</v>
      </c>
      <c r="N92" s="1">
        <v>2034</v>
      </c>
      <c r="O92" s="2">
        <v>2035</v>
      </c>
      <c r="P92" s="1">
        <v>2036</v>
      </c>
      <c r="Q92" s="2">
        <v>2037</v>
      </c>
      <c r="R92" s="1">
        <v>2038</v>
      </c>
      <c r="S92" s="2">
        <v>2039</v>
      </c>
      <c r="T92" s="1">
        <v>2040</v>
      </c>
      <c r="U92" s="2">
        <v>2041</v>
      </c>
      <c r="V92" s="1">
        <v>2042</v>
      </c>
      <c r="W92" s="2">
        <v>2043</v>
      </c>
      <c r="X92" s="1">
        <v>2044</v>
      </c>
      <c r="Y92" s="2">
        <v>2045</v>
      </c>
      <c r="Z92" s="1">
        <v>2046</v>
      </c>
      <c r="AA92" s="2">
        <v>2047</v>
      </c>
      <c r="AB92" s="1">
        <v>2048</v>
      </c>
      <c r="AC92" s="2">
        <v>2049</v>
      </c>
      <c r="AD92" s="1">
        <v>2050</v>
      </c>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row>
    <row r="93" spans="1:92" x14ac:dyDescent="0.25">
      <c r="A93" t="s">
        <v>16</v>
      </c>
      <c r="B93" s="5">
        <v>0</v>
      </c>
      <c r="C93" s="5">
        <v>0</v>
      </c>
      <c r="D93" s="5">
        <v>0</v>
      </c>
      <c r="E93" s="5">
        <v>0</v>
      </c>
      <c r="F93" s="5">
        <v>0</v>
      </c>
      <c r="G93" s="5">
        <v>0</v>
      </c>
      <c r="H93" s="5">
        <v>0</v>
      </c>
      <c r="I93" s="5">
        <v>0</v>
      </c>
      <c r="J93" s="5">
        <v>0</v>
      </c>
      <c r="K93" s="5">
        <v>2.489239E-2</v>
      </c>
      <c r="L93" s="5">
        <v>-6.1975519999999999E-2</v>
      </c>
      <c r="M93" s="5">
        <v>-9.7868640000000007E-2</v>
      </c>
      <c r="N93" s="5">
        <v>-0.137985</v>
      </c>
      <c r="O93" s="5">
        <v>-0.142675</v>
      </c>
      <c r="P93" s="5">
        <v>-0.12573999999999999</v>
      </c>
      <c r="Q93" s="5">
        <v>-0.101866</v>
      </c>
      <c r="R93" s="5">
        <v>-8.2013000000000003E-2</v>
      </c>
      <c r="S93" s="5">
        <v>-6.1264510000000001E-2</v>
      </c>
      <c r="T93" s="5">
        <v>-3.5739100000000003E-2</v>
      </c>
      <c r="U93" s="5">
        <v>-1.252204E-2</v>
      </c>
      <c r="V93" s="5">
        <v>1.18379E-2</v>
      </c>
      <c r="W93" s="5">
        <v>3.6788630000000003E-2</v>
      </c>
      <c r="X93" s="5">
        <v>6.3515890000000005E-2</v>
      </c>
      <c r="Y93" s="5">
        <v>9.1545570000000007E-2</v>
      </c>
      <c r="Z93" s="5">
        <v>0.121405</v>
      </c>
      <c r="AA93" s="5">
        <v>0.15342500000000001</v>
      </c>
      <c r="AB93" s="5">
        <v>0.188087</v>
      </c>
      <c r="AC93" s="5">
        <v>0.22570399999999999</v>
      </c>
      <c r="AD93" s="5">
        <v>0.26692500000000002</v>
      </c>
      <c r="AF93" t="s">
        <v>16</v>
      </c>
      <c r="AG93" s="5">
        <v>3.554626E-3</v>
      </c>
      <c r="AH93" s="5">
        <v>2.3610630000000001E-2</v>
      </c>
      <c r="AI93" s="5">
        <v>3.9389300000000002E-2</v>
      </c>
      <c r="AJ93" s="5">
        <v>4.7990280000000003E-2</v>
      </c>
      <c r="AK93" s="5">
        <v>4.0095409999999998E-2</v>
      </c>
      <c r="AL93" s="5">
        <v>4.8806290000000002E-2</v>
      </c>
      <c r="AM93" s="5">
        <v>3.8290360000000002E-2</v>
      </c>
      <c r="AN93" s="5">
        <v>3.0036759999999999E-2</v>
      </c>
      <c r="AO93" s="5">
        <v>1.315116E-2</v>
      </c>
      <c r="AP93" s="5">
        <v>1.2092250000000001E-2</v>
      </c>
      <c r="AQ93" s="5">
        <v>-6.3252724999999996E-2</v>
      </c>
      <c r="AR93" s="5">
        <v>-0.11058506000000001</v>
      </c>
      <c r="AS93" s="5">
        <v>-0.16142668999999998</v>
      </c>
      <c r="AT93" s="5">
        <v>-0.18703995000000001</v>
      </c>
      <c r="AU93" s="5">
        <v>-0.18763385999999999</v>
      </c>
      <c r="AV93" s="5">
        <v>-0.201992</v>
      </c>
      <c r="AW93" s="5">
        <v>-0.196852</v>
      </c>
      <c r="AX93" s="5">
        <v>-0.19465651</v>
      </c>
      <c r="AY93" s="5">
        <v>-0.18676909999999999</v>
      </c>
      <c r="AZ93" s="5">
        <v>-0.16449704000000001</v>
      </c>
      <c r="BA93" s="5">
        <v>-0.14131809999999997</v>
      </c>
      <c r="BB93" s="5">
        <v>-0.11026336999999999</v>
      </c>
      <c r="BC93" s="5">
        <v>-7.5627109999999984E-2</v>
      </c>
      <c r="BD93" s="5">
        <v>-3.0042429999999995E-2</v>
      </c>
      <c r="BE93" s="5">
        <v>1.6786999999999996E-2</v>
      </c>
      <c r="BF93" s="5">
        <v>6.0499400000000009E-2</v>
      </c>
      <c r="BG93" s="5">
        <v>8.4738000000000008E-2</v>
      </c>
      <c r="BH93" s="5">
        <v>0.11394299999999999</v>
      </c>
      <c r="BI93" s="5">
        <v>0.14745100000000003</v>
      </c>
      <c r="BK93" t="s">
        <v>16</v>
      </c>
      <c r="BL93" s="5">
        <v>8705.7063591181995</v>
      </c>
      <c r="BM93" s="5">
        <v>8861.424450372102</v>
      </c>
      <c r="BN93" s="5">
        <v>9011.6973848041544</v>
      </c>
      <c r="BO93" s="5">
        <v>9161.6916367884605</v>
      </c>
      <c r="BP93" s="5">
        <v>9310.6799766392251</v>
      </c>
      <c r="BQ93" s="5">
        <v>9463.9617707938996</v>
      </c>
      <c r="BR93" s="5">
        <v>9624.2718105766544</v>
      </c>
      <c r="BS93" s="5">
        <v>9786.3435254763081</v>
      </c>
      <c r="BT93" s="5">
        <v>9952.5303183184533</v>
      </c>
      <c r="BU93" s="5">
        <v>10121.986352294456</v>
      </c>
      <c r="BV93" s="5">
        <v>10285.971355914156</v>
      </c>
      <c r="BW93" s="5">
        <v>10452.497946990321</v>
      </c>
      <c r="BX93" s="5">
        <v>10616.043833099158</v>
      </c>
      <c r="BY93" s="5">
        <v>10781.618962998926</v>
      </c>
      <c r="BZ93" s="5">
        <v>10949.582158196805</v>
      </c>
      <c r="CA93" s="5">
        <v>11115.22571561157</v>
      </c>
      <c r="CB93" s="5">
        <v>11283.491116767031</v>
      </c>
      <c r="CC93" s="5">
        <v>11451.316376102197</v>
      </c>
      <c r="CD93" s="5">
        <v>11619.65864511763</v>
      </c>
      <c r="CE93" s="5">
        <v>11789.781399931253</v>
      </c>
      <c r="CF93" s="5">
        <v>11960.597576614224</v>
      </c>
      <c r="CG93" s="5">
        <v>12132.504361597825</v>
      </c>
      <c r="CH93" s="5">
        <v>12304.961212749031</v>
      </c>
      <c r="CI93" s="5">
        <v>12478.917982647465</v>
      </c>
      <c r="CJ93" s="5">
        <v>12653.184297344784</v>
      </c>
      <c r="CK93" s="5">
        <v>12827.180340660301</v>
      </c>
      <c r="CL93" s="5">
        <v>12998.735264837793</v>
      </c>
      <c r="CM93" s="5">
        <v>13170.909777809771</v>
      </c>
      <c r="CN93" s="5">
        <v>13343.614181915909</v>
      </c>
    </row>
    <row r="94" spans="1:92" x14ac:dyDescent="0.25">
      <c r="A94" t="s">
        <v>17</v>
      </c>
      <c r="B94" s="5">
        <v>0</v>
      </c>
      <c r="C94" s="5">
        <v>0</v>
      </c>
      <c r="D94" s="5">
        <v>0</v>
      </c>
      <c r="E94" s="5">
        <v>0</v>
      </c>
      <c r="F94" s="5">
        <v>0</v>
      </c>
      <c r="G94" s="5">
        <v>0</v>
      </c>
      <c r="H94" s="5">
        <v>0</v>
      </c>
      <c r="I94" s="5">
        <v>0</v>
      </c>
      <c r="J94" s="5">
        <v>0</v>
      </c>
      <c r="K94" s="5">
        <v>6.6167090000000001E-3</v>
      </c>
      <c r="L94" s="5">
        <v>-7.2617929999999997E-2</v>
      </c>
      <c r="M94" s="5">
        <v>-0.112653</v>
      </c>
      <c r="N94" s="5">
        <v>-0.15440100000000001</v>
      </c>
      <c r="O94" s="5">
        <v>-0.170047</v>
      </c>
      <c r="P94" s="5">
        <v>-0.16975299999999999</v>
      </c>
      <c r="Q94" s="5">
        <v>-0.16430700000000001</v>
      </c>
      <c r="R94" s="5">
        <v>-0.16422800000000001</v>
      </c>
      <c r="S94" s="5">
        <v>-0.164327</v>
      </c>
      <c r="T94" s="5">
        <v>-0.162137</v>
      </c>
      <c r="U94" s="5">
        <v>-0.162323</v>
      </c>
      <c r="V94" s="5">
        <v>-0.16283400000000001</v>
      </c>
      <c r="W94" s="5">
        <v>-0.16409199999999999</v>
      </c>
      <c r="X94" s="5">
        <v>-0.16536000000000001</v>
      </c>
      <c r="Y94" s="5">
        <v>-0.16705999999999999</v>
      </c>
      <c r="Z94" s="5">
        <v>-0.168879</v>
      </c>
      <c r="AA94" s="5">
        <v>-0.170816</v>
      </c>
      <c r="AB94" s="5">
        <v>-0.172734</v>
      </c>
      <c r="AC94" s="5">
        <v>-0.17471100000000001</v>
      </c>
      <c r="AD94" s="5">
        <v>-0.176619</v>
      </c>
      <c r="AF94" t="s">
        <v>17</v>
      </c>
      <c r="AG94" s="5">
        <v>9.1794370000000004E-3</v>
      </c>
      <c r="AH94" s="5">
        <v>1.505601E-2</v>
      </c>
      <c r="AI94" s="5">
        <v>1.9523269999999999E-2</v>
      </c>
      <c r="AJ94" s="5">
        <v>2.2341509999999998E-2</v>
      </c>
      <c r="AK94" s="5">
        <v>-1.774732E-2</v>
      </c>
      <c r="AL94" s="5">
        <v>-2.778889E-2</v>
      </c>
      <c r="AM94" s="5">
        <v>-3.4714580000000002E-2</v>
      </c>
      <c r="AN94" s="5">
        <v>-3.9227369999999998E-2</v>
      </c>
      <c r="AO94" s="5">
        <v>-4.488607E-2</v>
      </c>
      <c r="AP94" s="5">
        <v>-8.5112921000000008E-2</v>
      </c>
      <c r="AQ94" s="5">
        <v>-0.17440792999999999</v>
      </c>
      <c r="AR94" s="5">
        <v>-0.21901300000000001</v>
      </c>
      <c r="AS94" s="5">
        <v>-0.26078100000000004</v>
      </c>
      <c r="AT94" s="5">
        <v>-0.274787</v>
      </c>
      <c r="AU94" s="5">
        <v>-0.27109699999999998</v>
      </c>
      <c r="AV94" s="5">
        <v>-0.26318598999999998</v>
      </c>
      <c r="AW94" s="5">
        <v>-0.26014064000000003</v>
      </c>
      <c r="AX94" s="5">
        <v>-0.25744940999999999</v>
      </c>
      <c r="AY94" s="5">
        <v>-0.25351016999999998</v>
      </c>
      <c r="AZ94" s="5">
        <v>-0.24988244999999998</v>
      </c>
      <c r="BA94" s="5">
        <v>-0.24728673000000001</v>
      </c>
      <c r="BB94" s="5">
        <v>-0.24577163999999999</v>
      </c>
      <c r="BC94" s="5">
        <v>-0.24487576</v>
      </c>
      <c r="BD94" s="5">
        <v>-0.24465747999999998</v>
      </c>
      <c r="BE94" s="5">
        <v>-0.24450841000000001</v>
      </c>
      <c r="BF94" s="5">
        <v>-0.24512655999999999</v>
      </c>
      <c r="BG94" s="5">
        <v>-0.24679847999999999</v>
      </c>
      <c r="BH94" s="5">
        <v>-0.24912008000000002</v>
      </c>
      <c r="BI94" s="5">
        <v>-0.25179629999999997</v>
      </c>
      <c r="BK94" t="s">
        <v>17</v>
      </c>
      <c r="BL94" s="5">
        <v>112598.80875321967</v>
      </c>
      <c r="BM94" s="5">
        <v>114789.93644328957</v>
      </c>
      <c r="BN94" s="5">
        <v>116937.96542126489</v>
      </c>
      <c r="BO94" s="5">
        <v>119110.89596263602</v>
      </c>
      <c r="BP94" s="5">
        <v>121261.37190354636</v>
      </c>
      <c r="BQ94" s="5">
        <v>123501.71187082258</v>
      </c>
      <c r="BR94" s="5">
        <v>125852.01156716606</v>
      </c>
      <c r="BS94" s="5">
        <v>128234.98142295156</v>
      </c>
      <c r="BT94" s="5">
        <v>130700.65751416155</v>
      </c>
      <c r="BU94" s="5">
        <v>133144.33644032618</v>
      </c>
      <c r="BV94" s="5">
        <v>135541.59891028836</v>
      </c>
      <c r="BW94" s="5">
        <v>138009.92422421955</v>
      </c>
      <c r="BX94" s="5">
        <v>140443.78890878006</v>
      </c>
      <c r="BY94" s="5">
        <v>142924.52862922975</v>
      </c>
      <c r="BZ94" s="5">
        <v>145439.95049806166</v>
      </c>
      <c r="CA94" s="5">
        <v>147970.12555804357</v>
      </c>
      <c r="CB94" s="5">
        <v>150504.27008550419</v>
      </c>
      <c r="CC94" s="5">
        <v>153048.41502475191</v>
      </c>
      <c r="CD94" s="5">
        <v>155603.91820774693</v>
      </c>
      <c r="CE94" s="5">
        <v>158170.44423715182</v>
      </c>
      <c r="CF94" s="5">
        <v>160746.14638627571</v>
      </c>
      <c r="CG94" s="5">
        <v>163330.69237254804</v>
      </c>
      <c r="CH94" s="5">
        <v>165923.7505964257</v>
      </c>
      <c r="CI94" s="5">
        <v>168525.04065964968</v>
      </c>
      <c r="CJ94" s="5">
        <v>171134.7885604102</v>
      </c>
      <c r="CK94" s="5">
        <v>173751.04737849778</v>
      </c>
      <c r="CL94" s="5">
        <v>176372.35760552954</v>
      </c>
      <c r="CM94" s="5">
        <v>178998.32684990653</v>
      </c>
      <c r="CN94" s="5">
        <v>181628.3809356796</v>
      </c>
    </row>
    <row r="95" spans="1:92" x14ac:dyDescent="0.25">
      <c r="A95" t="s">
        <v>18</v>
      </c>
      <c r="B95" s="5">
        <v>0</v>
      </c>
      <c r="C95" s="5">
        <v>0</v>
      </c>
      <c r="D95" s="5">
        <v>0</v>
      </c>
      <c r="E95" s="5">
        <v>0</v>
      </c>
      <c r="F95" s="5">
        <v>0</v>
      </c>
      <c r="G95" s="5">
        <v>0</v>
      </c>
      <c r="H95" s="5">
        <v>0</v>
      </c>
      <c r="I95" s="5">
        <v>0</v>
      </c>
      <c r="J95" s="5">
        <v>0</v>
      </c>
      <c r="K95" s="5">
        <v>1.288489E-2</v>
      </c>
      <c r="L95" s="5">
        <v>-7.6191969999999998E-2</v>
      </c>
      <c r="M95" s="5">
        <v>-0.120116</v>
      </c>
      <c r="N95" s="5">
        <v>-0.16839000000000001</v>
      </c>
      <c r="O95" s="5">
        <v>-0.18574399999999999</v>
      </c>
      <c r="P95" s="5">
        <v>-0.18482999999999999</v>
      </c>
      <c r="Q95" s="5">
        <v>-0.17879400000000001</v>
      </c>
      <c r="R95" s="5">
        <v>-0.176454</v>
      </c>
      <c r="S95" s="5">
        <v>-0.17425099999999999</v>
      </c>
      <c r="T95" s="5">
        <v>-0.16869300000000001</v>
      </c>
      <c r="U95" s="5">
        <v>-0.16605700000000001</v>
      </c>
      <c r="V95" s="5">
        <v>-0.163193</v>
      </c>
      <c r="W95" s="5">
        <v>-0.16059499999999999</v>
      </c>
      <c r="X95" s="5">
        <v>-0.15722800000000001</v>
      </c>
      <c r="Y95" s="5">
        <v>-0.153535</v>
      </c>
      <c r="Z95" s="5">
        <v>-0.14910399999999999</v>
      </c>
      <c r="AA95" s="5">
        <v>-0.14365600000000001</v>
      </c>
      <c r="AB95" s="5">
        <v>-0.136827</v>
      </c>
      <c r="AC95" s="5">
        <v>-0.12839999999999999</v>
      </c>
      <c r="AD95" s="5">
        <v>-0.117881</v>
      </c>
      <c r="AF95" t="s">
        <v>18</v>
      </c>
      <c r="AG95" s="5">
        <v>-3.1635629999999998E-2</v>
      </c>
      <c r="AH95" s="5">
        <v>-3.5269130000000003E-2</v>
      </c>
      <c r="AI95" s="5">
        <v>-3.5888330000000003E-2</v>
      </c>
      <c r="AJ95" s="5">
        <v>-4.1236149999999999E-2</v>
      </c>
      <c r="AK95" s="5">
        <v>-7.9964660000000007E-2</v>
      </c>
      <c r="AL95" s="5">
        <v>-9.6692260000000002E-2</v>
      </c>
      <c r="AM95" s="5">
        <v>-0.12248000000000001</v>
      </c>
      <c r="AN95" s="5">
        <v>-0.13913200000000001</v>
      </c>
      <c r="AO95" s="5">
        <v>-0.160273</v>
      </c>
      <c r="AP95" s="5">
        <v>-0.21309011</v>
      </c>
      <c r="AQ95" s="5">
        <v>-0.33187397000000002</v>
      </c>
      <c r="AR95" s="5">
        <v>-0.40737899999999999</v>
      </c>
      <c r="AS95" s="5">
        <v>-0.47955800000000004</v>
      </c>
      <c r="AT95" s="5">
        <v>-0.52311399999999997</v>
      </c>
      <c r="AU95" s="5">
        <v>-0.53708200000000006</v>
      </c>
      <c r="AV95" s="5">
        <v>-0.55732199999999998</v>
      </c>
      <c r="AW95" s="5">
        <v>-0.57045299999999999</v>
      </c>
      <c r="AX95" s="5">
        <v>-0.58641100000000002</v>
      </c>
      <c r="AY95" s="5">
        <v>-0.59962400000000005</v>
      </c>
      <c r="AZ95" s="5">
        <v>-0.60160900000000006</v>
      </c>
      <c r="BA95" s="5">
        <v>-0.60367099999999996</v>
      </c>
      <c r="BB95" s="5">
        <v>-0.603939</v>
      </c>
      <c r="BC95" s="5">
        <v>-0.60353699999999999</v>
      </c>
      <c r="BD95" s="5">
        <v>-0.59926400000000002</v>
      </c>
      <c r="BE95" s="5">
        <v>-0.59258500000000003</v>
      </c>
      <c r="BF95" s="5">
        <v>-0.58786399999999994</v>
      </c>
      <c r="BG95" s="5">
        <v>-0.59157499999999996</v>
      </c>
      <c r="BH95" s="5">
        <v>-0.592746</v>
      </c>
      <c r="BI95" s="5">
        <v>-0.59165899999999993</v>
      </c>
      <c r="BK95" t="s">
        <v>18</v>
      </c>
      <c r="BL95" s="5">
        <v>24895.077812661253</v>
      </c>
      <c r="BM95" s="5">
        <v>25341.897036253544</v>
      </c>
      <c r="BN95" s="5">
        <v>25775.276419659789</v>
      </c>
      <c r="BO95" s="5">
        <v>26208.695472255014</v>
      </c>
      <c r="BP95" s="5">
        <v>26634.979808336106</v>
      </c>
      <c r="BQ95" s="5">
        <v>27074.302623278829</v>
      </c>
      <c r="BR95" s="5">
        <v>27536.50429540332</v>
      </c>
      <c r="BS95" s="5">
        <v>28005.966009762942</v>
      </c>
      <c r="BT95" s="5">
        <v>28489.099635585972</v>
      </c>
      <c r="BU95" s="5">
        <v>28968.511330901161</v>
      </c>
      <c r="BV95" s="5">
        <v>29434.809242447918</v>
      </c>
      <c r="BW95" s="5">
        <v>29912.29112327558</v>
      </c>
      <c r="BX95" s="5">
        <v>30384.719002798138</v>
      </c>
      <c r="BY95" s="5">
        <v>30863.586485263993</v>
      </c>
      <c r="BZ95" s="5">
        <v>31350.707938443888</v>
      </c>
      <c r="CA95" s="5">
        <v>31833.56661314044</v>
      </c>
      <c r="CB95" s="5">
        <v>32320.499593541674</v>
      </c>
      <c r="CC95" s="5">
        <v>32806.424129156585</v>
      </c>
      <c r="CD95" s="5">
        <v>33293.0977265322</v>
      </c>
      <c r="CE95" s="5">
        <v>33784.052409384924</v>
      </c>
      <c r="CF95" s="5">
        <v>34275.557745075508</v>
      </c>
      <c r="CG95" s="5">
        <v>34768.267817230633</v>
      </c>
      <c r="CH95" s="5">
        <v>35261.664573154281</v>
      </c>
      <c r="CI95" s="5">
        <v>35756.931976705586</v>
      </c>
      <c r="CJ95" s="5">
        <v>36253.539120507245</v>
      </c>
      <c r="CK95" s="5">
        <v>36749.833265092508</v>
      </c>
      <c r="CL95" s="5">
        <v>37243.268531775531</v>
      </c>
      <c r="CM95" s="5">
        <v>37737.723762156158</v>
      </c>
      <c r="CN95" s="5">
        <v>38233.060772008575</v>
      </c>
    </row>
    <row r="96" spans="1:92" x14ac:dyDescent="0.25">
      <c r="A96" t="s">
        <v>19</v>
      </c>
      <c r="B96" s="5">
        <v>0</v>
      </c>
      <c r="C96" s="5">
        <v>0</v>
      </c>
      <c r="D96" s="5">
        <v>0</v>
      </c>
      <c r="E96" s="5">
        <v>0</v>
      </c>
      <c r="F96" s="5">
        <v>0</v>
      </c>
      <c r="G96" s="5">
        <v>0</v>
      </c>
      <c r="H96" s="5">
        <v>0</v>
      </c>
      <c r="I96" s="5">
        <v>0</v>
      </c>
      <c r="J96" s="5">
        <v>0</v>
      </c>
      <c r="K96" s="5">
        <v>3.3543200000000002E-2</v>
      </c>
      <c r="L96" s="5">
        <v>7.1938989999999994E-2</v>
      </c>
      <c r="M96" s="5">
        <v>0.10306700000000001</v>
      </c>
      <c r="N96" s="5">
        <v>0.13925799999999999</v>
      </c>
      <c r="O96" s="5">
        <v>0.169382</v>
      </c>
      <c r="P96" s="5">
        <v>0.19570799999999999</v>
      </c>
      <c r="Q96" s="5">
        <v>0.22218099999999999</v>
      </c>
      <c r="R96" s="5">
        <v>0.257268</v>
      </c>
      <c r="S96" s="5">
        <v>0.29594399999999998</v>
      </c>
      <c r="T96" s="5">
        <v>0.33618300000000001</v>
      </c>
      <c r="U96" s="5">
        <v>0.38163200000000003</v>
      </c>
      <c r="V96" s="5">
        <v>0.43116700000000002</v>
      </c>
      <c r="W96" s="5">
        <v>0.485622</v>
      </c>
      <c r="X96" s="5">
        <v>0.545018</v>
      </c>
      <c r="Y96" s="5">
        <v>0.61060800000000004</v>
      </c>
      <c r="Z96" s="5">
        <v>0.68316299999999996</v>
      </c>
      <c r="AA96" s="5">
        <v>0.76418900000000001</v>
      </c>
      <c r="AB96" s="5">
        <v>0.85540799999999995</v>
      </c>
      <c r="AC96" s="5">
        <v>0.95870900000000003</v>
      </c>
      <c r="AD96" s="5">
        <v>1.07657</v>
      </c>
      <c r="AF96" t="s">
        <v>19</v>
      </c>
      <c r="AG96" s="5">
        <v>6.7596370000000003E-2</v>
      </c>
      <c r="AH96" s="5">
        <v>0.14021900000000001</v>
      </c>
      <c r="AI96" s="5">
        <v>0.19373499999999999</v>
      </c>
      <c r="AJ96" s="5">
        <v>0.23441100000000001</v>
      </c>
      <c r="AK96" s="5">
        <v>0.27219399999999999</v>
      </c>
      <c r="AL96" s="5">
        <v>0.30301099999999997</v>
      </c>
      <c r="AM96" s="5">
        <v>0.30569400000000002</v>
      </c>
      <c r="AN96" s="5">
        <v>0.30165399999999998</v>
      </c>
      <c r="AO96" s="5">
        <v>0.28059099999999998</v>
      </c>
      <c r="AP96" s="5">
        <v>0.32358419999999999</v>
      </c>
      <c r="AQ96" s="5">
        <v>0.37736398999999998</v>
      </c>
      <c r="AR96" s="5">
        <v>0.39815800000000001</v>
      </c>
      <c r="AS96" s="5">
        <v>0.42667299999999997</v>
      </c>
      <c r="AT96" s="5">
        <v>0.43903700000000001</v>
      </c>
      <c r="AU96" s="5">
        <v>0.44745400000000002</v>
      </c>
      <c r="AV96" s="5">
        <v>0.43762099999999998</v>
      </c>
      <c r="AW96" s="5">
        <v>0.45951500000000001</v>
      </c>
      <c r="AX96" s="5">
        <v>0.48099899999999995</v>
      </c>
      <c r="AY96" s="5">
        <v>0.50524499999999994</v>
      </c>
      <c r="AZ96" s="5">
        <v>0.54180099999999998</v>
      </c>
      <c r="BA96" s="5">
        <v>0.58616599999999996</v>
      </c>
      <c r="BB96" s="5">
        <v>0.64168500000000006</v>
      </c>
      <c r="BC96" s="5">
        <v>0.70322799999999996</v>
      </c>
      <c r="BD96" s="5">
        <v>0.77937200000000006</v>
      </c>
      <c r="BE96" s="5">
        <v>0.85972399999999993</v>
      </c>
      <c r="BF96" s="5">
        <v>0.94286000000000003</v>
      </c>
      <c r="BG96" s="5">
        <v>1.01417</v>
      </c>
      <c r="BH96" s="5">
        <v>1.098795</v>
      </c>
      <c r="BI96" s="5">
        <v>1.1976070000000001</v>
      </c>
      <c r="BK96" t="s">
        <v>19</v>
      </c>
      <c r="BL96" s="5">
        <v>21414.811706829187</v>
      </c>
      <c r="BM96" s="5">
        <v>21892.83951438127</v>
      </c>
      <c r="BN96" s="5">
        <v>22363.069241474772</v>
      </c>
      <c r="BO96" s="5">
        <v>22836.410197829482</v>
      </c>
      <c r="BP96" s="5">
        <v>23315.475094464236</v>
      </c>
      <c r="BQ96" s="5">
        <v>23797.893188442136</v>
      </c>
      <c r="BR96" s="5">
        <v>24288.460399033618</v>
      </c>
      <c r="BS96" s="5">
        <v>24782.055452982549</v>
      </c>
      <c r="BT96" s="5">
        <v>25272.873890294784</v>
      </c>
      <c r="BU96" s="5">
        <v>25783.950069166502</v>
      </c>
      <c r="BV96" s="5">
        <v>26302.564780307344</v>
      </c>
      <c r="BW96" s="5">
        <v>26813.387624420087</v>
      </c>
      <c r="BX96" s="5">
        <v>27332.023688636666</v>
      </c>
      <c r="BY96" s="5">
        <v>27847.170162746508</v>
      </c>
      <c r="BZ96" s="5">
        <v>28362.436102834614</v>
      </c>
      <c r="CA96" s="5">
        <v>28872.901178331234</v>
      </c>
      <c r="CB96" s="5">
        <v>29395.168031626126</v>
      </c>
      <c r="CC96" s="5">
        <v>29919.323053432909</v>
      </c>
      <c r="CD96" s="5">
        <v>30446.276715708962</v>
      </c>
      <c r="CE96" s="5">
        <v>30979.749034441618</v>
      </c>
      <c r="CF96" s="5">
        <v>31518.686313194048</v>
      </c>
      <c r="CG96" s="5">
        <v>32064.404069861357</v>
      </c>
      <c r="CH96" s="5">
        <v>32615.457793697606</v>
      </c>
      <c r="CI96" s="5">
        <v>33175.018530562033</v>
      </c>
      <c r="CJ96" s="5">
        <v>33740.00040714912</v>
      </c>
      <c r="CK96" s="5">
        <v>34310.176672181791</v>
      </c>
      <c r="CL96" s="5">
        <v>34880.737000384623</v>
      </c>
      <c r="CM96" s="5">
        <v>35460.481381615951</v>
      </c>
      <c r="CN96" s="5">
        <v>36050.188020681206</v>
      </c>
    </row>
    <row r="97" spans="1:93" x14ac:dyDescent="0.25">
      <c r="A97" t="s">
        <v>20</v>
      </c>
      <c r="B97" s="5">
        <v>0</v>
      </c>
      <c r="C97" s="5">
        <v>0</v>
      </c>
      <c r="D97" s="5">
        <v>0</v>
      </c>
      <c r="E97" s="5">
        <v>0</v>
      </c>
      <c r="F97" s="5">
        <v>0</v>
      </c>
      <c r="G97" s="5">
        <v>0</v>
      </c>
      <c r="H97" s="5">
        <v>0</v>
      </c>
      <c r="I97" s="5">
        <v>0</v>
      </c>
      <c r="J97" s="5">
        <v>0</v>
      </c>
      <c r="K97" s="5">
        <v>5.5226440000000002E-3</v>
      </c>
      <c r="L97" s="5">
        <v>-0.111874</v>
      </c>
      <c r="M97" s="5">
        <v>-0.168992</v>
      </c>
      <c r="N97" s="5">
        <v>-0.233569</v>
      </c>
      <c r="O97" s="5">
        <v>-0.25903599999999999</v>
      </c>
      <c r="P97" s="5">
        <v>-0.26214100000000001</v>
      </c>
      <c r="Q97" s="5">
        <v>-0.26056800000000002</v>
      </c>
      <c r="R97" s="5">
        <v>-0.26481399999999999</v>
      </c>
      <c r="S97" s="5">
        <v>-0.26988800000000002</v>
      </c>
      <c r="T97" s="5">
        <v>-0.27078200000000002</v>
      </c>
      <c r="U97" s="5">
        <v>-0.27658500000000003</v>
      </c>
      <c r="V97" s="5">
        <v>-0.28295799999999999</v>
      </c>
      <c r="W97" s="5">
        <v>-0.29077700000000001</v>
      </c>
      <c r="X97" s="5">
        <v>-0.29874400000000001</v>
      </c>
      <c r="Y97" s="5">
        <v>-0.30769400000000002</v>
      </c>
      <c r="Z97" s="5">
        <v>-0.317384</v>
      </c>
      <c r="AA97" s="5">
        <v>-0.327901</v>
      </c>
      <c r="AB97" s="5">
        <v>-0.33933999999999997</v>
      </c>
      <c r="AC97" s="5">
        <v>-0.35167599999999999</v>
      </c>
      <c r="AD97" s="5">
        <v>-0.364927</v>
      </c>
      <c r="AF97" t="s">
        <v>20</v>
      </c>
      <c r="AG97" s="5">
        <v>-3.4945409999999999E-3</v>
      </c>
      <c r="AH97" s="5">
        <v>6.995116E-3</v>
      </c>
      <c r="AI97" s="5">
        <v>1.7592650000000001E-2</v>
      </c>
      <c r="AJ97" s="5">
        <v>2.1427849999999998E-2</v>
      </c>
      <c r="AK97" s="5">
        <v>7.1292339999999996E-2</v>
      </c>
      <c r="AL97" s="5">
        <v>0.11269800000000001</v>
      </c>
      <c r="AM97" s="5">
        <v>0.116232</v>
      </c>
      <c r="AN97" s="5">
        <v>0.11380999999999999</v>
      </c>
      <c r="AO97" s="5">
        <v>0.10473399999999999</v>
      </c>
      <c r="AP97" s="5">
        <v>0.18566564399999999</v>
      </c>
      <c r="AQ97" s="5">
        <v>0.14990400000000001</v>
      </c>
      <c r="AR97" s="5">
        <v>0.11011800000000002</v>
      </c>
      <c r="AS97" s="5">
        <v>5.2944000000000019E-2</v>
      </c>
      <c r="AT97" s="5">
        <v>1.0670000000000013E-2</v>
      </c>
      <c r="AU97" s="5">
        <v>-1.7815000000000025E-2</v>
      </c>
      <c r="AV97" s="5">
        <v>-7.8483000000000025E-2</v>
      </c>
      <c r="AW97" s="5">
        <v>-9.5493999999999996E-2</v>
      </c>
      <c r="AX97" s="5">
        <v>-0.120452</v>
      </c>
      <c r="AY97" s="5">
        <v>-0.13737100000000002</v>
      </c>
      <c r="AZ97" s="5">
        <v>-0.14848700000000004</v>
      </c>
      <c r="BA97" s="5">
        <v>-0.14757099999999998</v>
      </c>
      <c r="BB97" s="5">
        <v>-0.13292600000000002</v>
      </c>
      <c r="BC97" s="5">
        <v>-0.11407100000000001</v>
      </c>
      <c r="BD97" s="5">
        <v>-7.5966000000000033E-2</v>
      </c>
      <c r="BE97" s="5">
        <v>-4.4287999999999994E-2</v>
      </c>
      <c r="BF97" s="5">
        <v>-2.3214000000000012E-2</v>
      </c>
      <c r="BG97" s="5">
        <v>-4.905499999999996E-2</v>
      </c>
      <c r="BH97" s="5">
        <v>-7.044499999999998E-2</v>
      </c>
      <c r="BI97" s="5">
        <v>-9.0334000000000025E-2</v>
      </c>
      <c r="BK97" t="s">
        <v>20</v>
      </c>
      <c r="BL97" s="5">
        <v>2965.0068169467381</v>
      </c>
      <c r="BM97" s="5">
        <v>3019.0413964750664</v>
      </c>
      <c r="BN97" s="5">
        <v>3071.5518988428248</v>
      </c>
      <c r="BO97" s="5">
        <v>3124.0575917350329</v>
      </c>
      <c r="BP97" s="5">
        <v>3178.0422773360037</v>
      </c>
      <c r="BQ97" s="5">
        <v>3232.636256037531</v>
      </c>
      <c r="BR97" s="5">
        <v>3288.3649592976208</v>
      </c>
      <c r="BS97" s="5">
        <v>3344.2523994930743</v>
      </c>
      <c r="BT97" s="5">
        <v>3400.9565104609987</v>
      </c>
      <c r="BU97" s="5">
        <v>3461.1024369286479</v>
      </c>
      <c r="BV97" s="5">
        <v>3517.7031324262766</v>
      </c>
      <c r="BW97" s="5">
        <v>3573.976987920184</v>
      </c>
      <c r="BX97" s="5">
        <v>3628.7514247874756</v>
      </c>
      <c r="BY97" s="5">
        <v>3683.845228094518</v>
      </c>
      <c r="BZ97" s="5">
        <v>3739.2057624302374</v>
      </c>
      <c r="CA97" s="5">
        <v>3792.936713831295</v>
      </c>
      <c r="CB97" s="5">
        <v>3848.4442295309382</v>
      </c>
      <c r="CC97" s="5">
        <v>3903.5018053745425</v>
      </c>
      <c r="CD97" s="5">
        <v>3958.7159430096385</v>
      </c>
      <c r="CE97" s="5">
        <v>4014.0529454914908</v>
      </c>
      <c r="CF97" s="5">
        <v>4069.7663839979596</v>
      </c>
      <c r="CG97" s="5">
        <v>4125.9501992396563</v>
      </c>
      <c r="CH97" s="5">
        <v>4182.2085624414585</v>
      </c>
      <c r="CI97" s="5">
        <v>4239.1845583119593</v>
      </c>
      <c r="CJ97" s="5">
        <v>4295.7902041715333</v>
      </c>
      <c r="CK97" s="5">
        <v>4351.8170685832465</v>
      </c>
      <c r="CL97" s="5">
        <v>4405.6264760088816</v>
      </c>
      <c r="CM97" s="5">
        <v>4459.4084699050727</v>
      </c>
      <c r="CN97" s="5">
        <v>4513.0147570852978</v>
      </c>
    </row>
    <row r="98" spans="1:93" x14ac:dyDescent="0.25">
      <c r="A98" t="s">
        <v>21</v>
      </c>
      <c r="B98" s="5">
        <v>0</v>
      </c>
      <c r="C98" s="5">
        <v>0</v>
      </c>
      <c r="D98" s="5">
        <v>0</v>
      </c>
      <c r="E98" s="5">
        <v>0</v>
      </c>
      <c r="F98" s="5">
        <v>0</v>
      </c>
      <c r="G98" s="5">
        <v>0</v>
      </c>
      <c r="H98" s="5">
        <v>0</v>
      </c>
      <c r="I98" s="5">
        <v>0</v>
      </c>
      <c r="J98" s="5">
        <v>0</v>
      </c>
      <c r="K98" s="5">
        <v>1.000266E-2</v>
      </c>
      <c r="L98" s="5">
        <v>-8.2201430000000006E-2</v>
      </c>
      <c r="M98" s="5">
        <v>-0.12564800000000001</v>
      </c>
      <c r="N98" s="5">
        <v>-0.173043</v>
      </c>
      <c r="O98" s="5">
        <v>-0.188941</v>
      </c>
      <c r="P98" s="5">
        <v>-0.18673100000000001</v>
      </c>
      <c r="Q98" s="5">
        <v>-0.180089</v>
      </c>
      <c r="R98" s="5">
        <v>-0.17785899999999999</v>
      </c>
      <c r="S98" s="5">
        <v>-0.17582400000000001</v>
      </c>
      <c r="T98" s="5">
        <v>-0.17050499999999999</v>
      </c>
      <c r="U98" s="5">
        <v>-0.16830300000000001</v>
      </c>
      <c r="V98" s="5">
        <v>-0.16608000000000001</v>
      </c>
      <c r="W98" s="5">
        <v>-0.16435900000000001</v>
      </c>
      <c r="X98" s="5">
        <v>-0.16212599999999999</v>
      </c>
      <c r="Y98" s="5">
        <v>-0.159853</v>
      </c>
      <c r="Z98" s="5">
        <v>-0.15714600000000001</v>
      </c>
      <c r="AA98" s="5">
        <v>-0.15384800000000001</v>
      </c>
      <c r="AB98" s="5">
        <v>-0.14966199999999999</v>
      </c>
      <c r="AC98" s="5">
        <v>-0.14442199999999999</v>
      </c>
      <c r="AD98" s="5">
        <v>-0.13773099999999999</v>
      </c>
      <c r="AF98" t="s">
        <v>21</v>
      </c>
      <c r="AG98" s="5">
        <v>1.2065050000000001E-3</v>
      </c>
      <c r="AH98" s="5">
        <v>1.7097069999999999E-2</v>
      </c>
      <c r="AI98" s="5">
        <v>3.1253740000000002E-2</v>
      </c>
      <c r="AJ98" s="5">
        <v>3.8978150000000003E-2</v>
      </c>
      <c r="AK98" s="5">
        <v>2.9570780000000001E-2</v>
      </c>
      <c r="AL98" s="5">
        <v>3.7335840000000002E-2</v>
      </c>
      <c r="AM98" s="5">
        <v>2.6951699999999999E-2</v>
      </c>
      <c r="AN98" s="5">
        <v>1.8021019999999999E-2</v>
      </c>
      <c r="AO98" s="5">
        <v>1.822761E-3</v>
      </c>
      <c r="AP98" s="5">
        <v>-1.6386850000000001E-2</v>
      </c>
      <c r="AQ98" s="5">
        <v>-0.10200065</v>
      </c>
      <c r="AR98" s="5">
        <v>-0.15856426000000001</v>
      </c>
      <c r="AS98" s="5">
        <v>-0.21715417000000001</v>
      </c>
      <c r="AT98" s="5">
        <v>-0.25189729</v>
      </c>
      <c r="AU98" s="5">
        <v>-0.26427714000000002</v>
      </c>
      <c r="AV98" s="5">
        <v>-0.28873700000000002</v>
      </c>
      <c r="AW98" s="5">
        <v>-0.29704700000000001</v>
      </c>
      <c r="AX98" s="5">
        <v>-0.30902400000000002</v>
      </c>
      <c r="AY98" s="5">
        <v>-0.31732499999999997</v>
      </c>
      <c r="AZ98" s="5">
        <v>-0.31765100000000002</v>
      </c>
      <c r="BA98" s="5">
        <v>-0.31488700000000003</v>
      </c>
      <c r="BB98" s="5">
        <v>-0.30741000000000002</v>
      </c>
      <c r="BC98" s="5">
        <v>-0.298711</v>
      </c>
      <c r="BD98" s="5">
        <v>-0.28271599999999997</v>
      </c>
      <c r="BE98" s="5">
        <v>-0.26726700000000003</v>
      </c>
      <c r="BF98" s="5">
        <v>-0.25598100000000001</v>
      </c>
      <c r="BG98" s="5">
        <v>-0.26236700000000002</v>
      </c>
      <c r="BH98" s="5">
        <v>-0.26590599999999998</v>
      </c>
      <c r="BI98" s="5">
        <v>-0.26745399999999997</v>
      </c>
      <c r="BK98" t="s">
        <v>21</v>
      </c>
      <c r="BL98" s="5">
        <v>9829.9732959031116</v>
      </c>
      <c r="BM98" s="5">
        <v>10016.940395623935</v>
      </c>
      <c r="BN98" s="5">
        <v>10199.371923042467</v>
      </c>
      <c r="BO98" s="5">
        <v>10382.526129191114</v>
      </c>
      <c r="BP98" s="5">
        <v>10565.126747990867</v>
      </c>
      <c r="BQ98" s="5">
        <v>10752.728501477615</v>
      </c>
      <c r="BR98" s="5">
        <v>10948.072242656694</v>
      </c>
      <c r="BS98" s="5">
        <v>11145.320322978225</v>
      </c>
      <c r="BT98" s="5">
        <v>11346.259332163118</v>
      </c>
      <c r="BU98" s="5">
        <v>11548.575943990334</v>
      </c>
      <c r="BV98" s="5">
        <v>11745.058891202103</v>
      </c>
      <c r="BW98" s="5">
        <v>11944.530436734183</v>
      </c>
      <c r="BX98" s="5">
        <v>12141.523786973718</v>
      </c>
      <c r="BY98" s="5">
        <v>12341.048623348675</v>
      </c>
      <c r="BZ98" s="5">
        <v>12543.186878506482</v>
      </c>
      <c r="CA98" s="5">
        <v>12743.102450455595</v>
      </c>
      <c r="CB98" s="5">
        <v>12945.817557228203</v>
      </c>
      <c r="CC98" s="5">
        <v>13148.137015815761</v>
      </c>
      <c r="CD98" s="5">
        <v>13350.954249321767</v>
      </c>
      <c r="CE98" s="5">
        <v>13555.119444722201</v>
      </c>
      <c r="CF98" s="5">
        <v>13759.959537597957</v>
      </c>
      <c r="CG98" s="5">
        <v>13965.733240314465</v>
      </c>
      <c r="CH98" s="5">
        <v>14171.905748447907</v>
      </c>
      <c r="CI98" s="5">
        <v>14379.370433097794</v>
      </c>
      <c r="CJ98" s="5">
        <v>14586.98757025019</v>
      </c>
      <c r="CK98" s="5">
        <v>14794.180482485322</v>
      </c>
      <c r="CL98" s="5">
        <v>14998.844453236388</v>
      </c>
      <c r="CM98" s="5">
        <v>15203.924029358257</v>
      </c>
      <c r="CN98" s="5">
        <v>15409.258661506052</v>
      </c>
    </row>
    <row r="99" spans="1:93" x14ac:dyDescent="0.25">
      <c r="A99" t="s">
        <v>22</v>
      </c>
      <c r="B99" s="5">
        <v>0</v>
      </c>
      <c r="C99" s="5">
        <v>0</v>
      </c>
      <c r="D99" s="5">
        <v>0</v>
      </c>
      <c r="E99" s="5">
        <v>0</v>
      </c>
      <c r="F99" s="5">
        <v>0</v>
      </c>
      <c r="G99" s="5">
        <v>0</v>
      </c>
      <c r="H99" s="5">
        <v>0</v>
      </c>
      <c r="I99" s="5">
        <v>0</v>
      </c>
      <c r="J99" s="5">
        <v>0</v>
      </c>
      <c r="K99" s="5">
        <v>-2.431647E-2</v>
      </c>
      <c r="L99" s="5">
        <v>-0.14563999999999999</v>
      </c>
      <c r="M99" s="5">
        <v>-0.20896200000000001</v>
      </c>
      <c r="N99" s="5">
        <v>-0.27187899999999998</v>
      </c>
      <c r="O99" s="5">
        <v>-0.297487</v>
      </c>
      <c r="P99" s="5">
        <v>-0.30064999999999997</v>
      </c>
      <c r="Q99" s="5">
        <v>-0.29632700000000001</v>
      </c>
      <c r="R99" s="5">
        <v>-0.29539300000000002</v>
      </c>
      <c r="S99" s="5">
        <v>-0.293624</v>
      </c>
      <c r="T99" s="5">
        <v>-0.28728199999999998</v>
      </c>
      <c r="U99" s="5">
        <v>-0.28347699999999998</v>
      </c>
      <c r="V99" s="5">
        <v>-0.27880500000000003</v>
      </c>
      <c r="W99" s="5">
        <v>-0.273955</v>
      </c>
      <c r="X99" s="5">
        <v>-0.267845</v>
      </c>
      <c r="Y99" s="5">
        <v>-0.261044</v>
      </c>
      <c r="Z99" s="5">
        <v>-0.25317899999999999</v>
      </c>
      <c r="AA99" s="5">
        <v>-0.24412</v>
      </c>
      <c r="AB99" s="5">
        <v>-0.23363</v>
      </c>
      <c r="AC99" s="5">
        <v>-0.22156999999999999</v>
      </c>
      <c r="AD99" s="5">
        <v>-0.20758599999999999</v>
      </c>
      <c r="AF99" t="s">
        <v>22</v>
      </c>
      <c r="AG99" s="5">
        <v>-5.6216700000000001E-2</v>
      </c>
      <c r="AH99" s="5">
        <v>-5.204102E-2</v>
      </c>
      <c r="AI99" s="5">
        <v>-3.9008769999999998E-2</v>
      </c>
      <c r="AJ99" s="5">
        <v>-3.1638619999999999E-2</v>
      </c>
      <c r="AK99" s="5">
        <v>-7.8473879999999996E-2</v>
      </c>
      <c r="AL99" s="5">
        <v>-9.6278329999999995E-2</v>
      </c>
      <c r="AM99" s="5">
        <v>-0.118316</v>
      </c>
      <c r="AN99" s="5">
        <v>-0.13014500000000001</v>
      </c>
      <c r="AO99" s="5">
        <v>-0.148337</v>
      </c>
      <c r="AP99" s="5">
        <v>-0.26351847</v>
      </c>
      <c r="AQ99" s="5">
        <v>-0.431726</v>
      </c>
      <c r="AR99" s="5">
        <v>-0.53392700000000004</v>
      </c>
      <c r="AS99" s="5">
        <v>-0.62573999999999996</v>
      </c>
      <c r="AT99" s="5">
        <v>-0.67915499999999995</v>
      </c>
      <c r="AU99" s="5">
        <v>-0.69652599999999998</v>
      </c>
      <c r="AV99" s="5">
        <v>-0.71380299999999997</v>
      </c>
      <c r="AW99" s="5">
        <v>-0.72930600000000001</v>
      </c>
      <c r="AX99" s="5">
        <v>-0.74577099999999996</v>
      </c>
      <c r="AY99" s="5">
        <v>-0.75895000000000001</v>
      </c>
      <c r="AZ99" s="5">
        <v>-0.75966899999999993</v>
      </c>
      <c r="BA99" s="5">
        <v>-0.761436</v>
      </c>
      <c r="BB99" s="5">
        <v>-0.762741</v>
      </c>
      <c r="BC99" s="5">
        <v>-0.76342500000000002</v>
      </c>
      <c r="BD99" s="5">
        <v>-0.76215199999999994</v>
      </c>
      <c r="BE99" s="5">
        <v>-0.75718400000000008</v>
      </c>
      <c r="BF99" s="5">
        <v>-0.75298699999999996</v>
      </c>
      <c r="BG99" s="5">
        <v>-0.75239800000000001</v>
      </c>
      <c r="BH99" s="5">
        <v>-0.75014200000000009</v>
      </c>
      <c r="BI99" s="5">
        <v>-0.74622799999999989</v>
      </c>
      <c r="BK99" t="s">
        <v>22</v>
      </c>
      <c r="BL99" s="5">
        <v>10090.342528016188</v>
      </c>
      <c r="BM99" s="5">
        <v>10264.403016473467</v>
      </c>
      <c r="BN99" s="5">
        <v>10431.810256185578</v>
      </c>
      <c r="BO99" s="5">
        <v>10597.967145721419</v>
      </c>
      <c r="BP99" s="5">
        <v>10758.028186942634</v>
      </c>
      <c r="BQ99" s="5">
        <v>10920.034893556038</v>
      </c>
      <c r="BR99" s="5">
        <v>11091.41084357856</v>
      </c>
      <c r="BS99" s="5">
        <v>11264.816541636483</v>
      </c>
      <c r="BT99" s="5">
        <v>11451.323106616597</v>
      </c>
      <c r="BU99" s="5">
        <v>11629.068695369264</v>
      </c>
      <c r="BV99" s="5">
        <v>11803.142491611125</v>
      </c>
      <c r="BW99" s="5">
        <v>11984.489601865595</v>
      </c>
      <c r="BX99" s="5">
        <v>12163.438262397814</v>
      </c>
      <c r="BY99" s="5">
        <v>12345.798276355075</v>
      </c>
      <c r="BZ99" s="5">
        <v>12532.006393490457</v>
      </c>
      <c r="CA99" s="5">
        <v>12717.137695191897</v>
      </c>
      <c r="CB99" s="5">
        <v>12902.993557173924</v>
      </c>
      <c r="CC99" s="5">
        <v>13088.529684596871</v>
      </c>
      <c r="CD99" s="5">
        <v>13274.301155364934</v>
      </c>
      <c r="CE99" s="5">
        <v>13461.788646500831</v>
      </c>
      <c r="CF99" s="5">
        <v>13649.277782719268</v>
      </c>
      <c r="CG99" s="5">
        <v>13836.905069731803</v>
      </c>
      <c r="CH99" s="5">
        <v>14024.643390344796</v>
      </c>
      <c r="CI99" s="5">
        <v>14212.683054832733</v>
      </c>
      <c r="CJ99" s="5">
        <v>14401.265305643214</v>
      </c>
      <c r="CK99" s="5">
        <v>14589.713923002279</v>
      </c>
      <c r="CL99" s="5">
        <v>14777.557484053099</v>
      </c>
      <c r="CM99" s="5">
        <v>14965.498671122577</v>
      </c>
      <c r="CN99" s="5">
        <v>15153.508026249139</v>
      </c>
    </row>
    <row r="100" spans="1:93" x14ac:dyDescent="0.25">
      <c r="A100" t="s">
        <v>23</v>
      </c>
      <c r="B100" s="5">
        <v>0</v>
      </c>
      <c r="C100" s="5">
        <v>0</v>
      </c>
      <c r="D100" s="5">
        <v>0</v>
      </c>
      <c r="E100" s="5">
        <v>0</v>
      </c>
      <c r="F100" s="5">
        <v>0</v>
      </c>
      <c r="G100" s="5">
        <v>0</v>
      </c>
      <c r="H100" s="5">
        <v>0</v>
      </c>
      <c r="I100" s="5">
        <v>0</v>
      </c>
      <c r="J100" s="5">
        <v>0</v>
      </c>
      <c r="K100" s="5">
        <v>1.1378009999999999E-2</v>
      </c>
      <c r="L100" s="5">
        <v>-7.1193010000000001E-2</v>
      </c>
      <c r="M100" s="5">
        <v>-0.11241900000000001</v>
      </c>
      <c r="N100" s="5">
        <v>-0.15823899999999999</v>
      </c>
      <c r="O100" s="5">
        <v>-0.17532500000000001</v>
      </c>
      <c r="P100" s="5">
        <v>-0.17557</v>
      </c>
      <c r="Q100" s="5">
        <v>-0.17113700000000001</v>
      </c>
      <c r="R100" s="5">
        <v>-0.169378</v>
      </c>
      <c r="S100" s="5">
        <v>-0.167598</v>
      </c>
      <c r="T100" s="5">
        <v>-0.162493</v>
      </c>
      <c r="U100" s="5">
        <v>-0.16012299999999999</v>
      </c>
      <c r="V100" s="5">
        <v>-0.157358</v>
      </c>
      <c r="W100" s="5">
        <v>-0.154672</v>
      </c>
      <c r="X100" s="5">
        <v>-0.15103</v>
      </c>
      <c r="Y100" s="5">
        <v>-0.14682700000000001</v>
      </c>
      <c r="Z100" s="5">
        <v>-0.14165700000000001</v>
      </c>
      <c r="AA100" s="5">
        <v>-0.13519600000000001</v>
      </c>
      <c r="AB100" s="5">
        <v>-0.12703900000000001</v>
      </c>
      <c r="AC100" s="5">
        <v>-0.116868</v>
      </c>
      <c r="AD100" s="5">
        <v>-0.10415199999999999</v>
      </c>
      <c r="AF100" t="s">
        <v>23</v>
      </c>
      <c r="AG100" s="5">
        <v>7.4850969999999996E-3</v>
      </c>
      <c r="AH100" s="5">
        <v>3.8751029999999999E-2</v>
      </c>
      <c r="AI100" s="5">
        <v>6.6523429999999995E-2</v>
      </c>
      <c r="AJ100" s="5">
        <v>8.3461309999999997E-2</v>
      </c>
      <c r="AK100" s="5">
        <v>6.744166E-2</v>
      </c>
      <c r="AL100" s="5">
        <v>6.2856789999999996E-2</v>
      </c>
      <c r="AM100" s="5">
        <v>4.0477779999999998E-2</v>
      </c>
      <c r="AN100" s="5">
        <v>2.4599800000000002E-2</v>
      </c>
      <c r="AO100" s="5">
        <v>-3.1649579999999998E-3</v>
      </c>
      <c r="AP100" s="5">
        <v>-6.5828850000000008E-2</v>
      </c>
      <c r="AQ100" s="5">
        <v>-0.19057401000000002</v>
      </c>
      <c r="AR100" s="5">
        <v>-0.27546300000000001</v>
      </c>
      <c r="AS100" s="5">
        <v>-0.35578299999999996</v>
      </c>
      <c r="AT100" s="5">
        <v>-0.40941</v>
      </c>
      <c r="AU100" s="5">
        <v>-0.43090800000000001</v>
      </c>
      <c r="AV100" s="5">
        <v>-0.459866</v>
      </c>
      <c r="AW100" s="5">
        <v>-0.47945800000000005</v>
      </c>
      <c r="AX100" s="5">
        <v>-0.50192499999999995</v>
      </c>
      <c r="AY100" s="5">
        <v>-0.52158700000000002</v>
      </c>
      <c r="AZ100" s="5">
        <v>-0.52635299999999996</v>
      </c>
      <c r="BA100" s="5">
        <v>-0.53021499999999999</v>
      </c>
      <c r="BB100" s="5">
        <v>-0.532026</v>
      </c>
      <c r="BC100" s="5">
        <v>-0.53298899999999994</v>
      </c>
      <c r="BD100" s="5">
        <v>-0.52944500000000005</v>
      </c>
      <c r="BE100" s="5">
        <v>-0.52257500000000001</v>
      </c>
      <c r="BF100" s="5">
        <v>-0.51766599999999996</v>
      </c>
      <c r="BG100" s="5">
        <v>-0.52231399999999994</v>
      </c>
      <c r="BH100" s="5">
        <v>-0.52398500000000003</v>
      </c>
      <c r="BI100" s="5">
        <v>-0.522984</v>
      </c>
      <c r="BK100" t="s">
        <v>23</v>
      </c>
      <c r="BL100" s="5">
        <v>12589.450302354144</v>
      </c>
      <c r="BM100" s="5">
        <v>12825.542705873213</v>
      </c>
      <c r="BN100" s="5">
        <v>13054.748041944449</v>
      </c>
      <c r="BO100" s="5">
        <v>13283.259548966031</v>
      </c>
      <c r="BP100" s="5">
        <v>13508.271388289895</v>
      </c>
      <c r="BQ100" s="5">
        <v>13738.24838243458</v>
      </c>
      <c r="BR100" s="5">
        <v>13977.811932558112</v>
      </c>
      <c r="BS100" s="5">
        <v>14220.779742702316</v>
      </c>
      <c r="BT100" s="5">
        <v>14468.854057601353</v>
      </c>
      <c r="BU100" s="5">
        <v>14714.798459882826</v>
      </c>
      <c r="BV100" s="5">
        <v>14955.20220586468</v>
      </c>
      <c r="BW100" s="5">
        <v>15200.612404346577</v>
      </c>
      <c r="BX100" s="5">
        <v>15444.974167057251</v>
      </c>
      <c r="BY100" s="5">
        <v>15692.382411987062</v>
      </c>
      <c r="BZ100" s="5">
        <v>15944.392956167365</v>
      </c>
      <c r="CA100" s="5">
        <v>16193.872359291561</v>
      </c>
      <c r="CB100" s="5">
        <v>16445.900227085203</v>
      </c>
      <c r="CC100" s="5">
        <v>16697.385107604965</v>
      </c>
      <c r="CD100" s="5">
        <v>16949.256326514696</v>
      </c>
      <c r="CE100" s="5">
        <v>17203.891359671492</v>
      </c>
      <c r="CF100" s="5">
        <v>17458.964777609734</v>
      </c>
      <c r="CG100" s="5">
        <v>17714.705896472122</v>
      </c>
      <c r="CH100" s="5">
        <v>17970.854826820891</v>
      </c>
      <c r="CI100" s="5">
        <v>18228.092400782938</v>
      </c>
      <c r="CJ100" s="5">
        <v>18486.223161621867</v>
      </c>
      <c r="CK100" s="5">
        <v>18744.239619643649</v>
      </c>
      <c r="CL100" s="5">
        <v>19000.638850321069</v>
      </c>
      <c r="CM100" s="5">
        <v>19257.690233857185</v>
      </c>
      <c r="CN100" s="5">
        <v>19515.338504448042</v>
      </c>
    </row>
    <row r="101" spans="1:93" x14ac:dyDescent="0.25">
      <c r="A101" t="s">
        <v>24</v>
      </c>
      <c r="B101" s="5">
        <v>0</v>
      </c>
      <c r="C101" s="5">
        <v>0</v>
      </c>
      <c r="D101" s="5">
        <v>0</v>
      </c>
      <c r="E101" s="5">
        <v>0</v>
      </c>
      <c r="F101" s="5">
        <v>0</v>
      </c>
      <c r="G101" s="5">
        <v>0</v>
      </c>
      <c r="H101" s="5">
        <v>0</v>
      </c>
      <c r="I101" s="5">
        <v>0</v>
      </c>
      <c r="J101" s="5">
        <v>0</v>
      </c>
      <c r="K101" s="5">
        <v>3.9180120000000002E-3</v>
      </c>
      <c r="L101" s="5">
        <v>-4.0727190000000003E-2</v>
      </c>
      <c r="M101" s="5">
        <v>-6.611156E-2</v>
      </c>
      <c r="N101" s="5">
        <v>-9.2754100000000006E-2</v>
      </c>
      <c r="O101" s="5">
        <v>-0.10498499999999999</v>
      </c>
      <c r="P101" s="5">
        <v>-0.10730199999999999</v>
      </c>
      <c r="Q101" s="5">
        <v>-0.105201</v>
      </c>
      <c r="R101" s="5">
        <v>-0.10358000000000001</v>
      </c>
      <c r="S101" s="5">
        <v>-0.10084899999999999</v>
      </c>
      <c r="T101" s="5">
        <v>-9.6063289999999996E-2</v>
      </c>
      <c r="U101" s="5">
        <v>-9.1482910000000001E-2</v>
      </c>
      <c r="V101" s="5">
        <v>-8.6213330000000005E-2</v>
      </c>
      <c r="W101" s="5">
        <v>-8.041131E-2</v>
      </c>
      <c r="X101" s="5">
        <v>-7.3683219999999994E-2</v>
      </c>
      <c r="Y101" s="5">
        <v>-6.6087660000000006E-2</v>
      </c>
      <c r="Z101" s="5">
        <v>-5.734852E-2</v>
      </c>
      <c r="AA101" s="5">
        <v>-4.7218990000000002E-2</v>
      </c>
      <c r="AB101" s="5">
        <v>-3.5352990000000001E-2</v>
      </c>
      <c r="AC101" s="5">
        <v>-2.1473849999999999E-2</v>
      </c>
      <c r="AD101" s="5">
        <v>-5.1268870000000001E-3</v>
      </c>
      <c r="AF101" t="s">
        <v>24</v>
      </c>
      <c r="AG101" s="5">
        <v>5.1956440000000001E-3</v>
      </c>
      <c r="AH101" s="5">
        <v>1.4522449999999999E-2</v>
      </c>
      <c r="AI101" s="5">
        <v>2.430678E-2</v>
      </c>
      <c r="AJ101" s="5">
        <v>3.1963829999999999E-2</v>
      </c>
      <c r="AK101" s="5">
        <v>6.2278480000000002E-3</v>
      </c>
      <c r="AL101" s="5">
        <v>-9.1933019999999996E-4</v>
      </c>
      <c r="AM101" s="5">
        <v>-8.8684939999999993E-3</v>
      </c>
      <c r="AN101" s="5">
        <v>-1.453102E-2</v>
      </c>
      <c r="AO101" s="5">
        <v>-2.273437E-2</v>
      </c>
      <c r="AP101" s="5">
        <v>-6.3387658E-2</v>
      </c>
      <c r="AQ101" s="5">
        <v>-0.12327779999999999</v>
      </c>
      <c r="AR101" s="5">
        <v>-0.16007225999999999</v>
      </c>
      <c r="AS101" s="5">
        <v>-0.1936331</v>
      </c>
      <c r="AT101" s="5">
        <v>-0.21210599999999999</v>
      </c>
      <c r="AU101" s="5">
        <v>-0.21742699999999998</v>
      </c>
      <c r="AV101" s="5">
        <v>-0.221306</v>
      </c>
      <c r="AW101" s="5">
        <v>-0.22278900000000001</v>
      </c>
      <c r="AX101" s="5">
        <v>-0.22357399999999999</v>
      </c>
      <c r="AY101" s="5">
        <v>-0.22306229</v>
      </c>
      <c r="AZ101" s="5">
        <v>-0.21772490999999999</v>
      </c>
      <c r="BA101" s="5">
        <v>-0.21226833000000001</v>
      </c>
      <c r="BB101" s="5">
        <v>-0.20556231000000003</v>
      </c>
      <c r="BC101" s="5">
        <v>-0.19803821999999999</v>
      </c>
      <c r="BD101" s="5">
        <v>-0.18864266000000002</v>
      </c>
      <c r="BE101" s="5">
        <v>-0.17766051999999999</v>
      </c>
      <c r="BF101" s="5">
        <v>-0.16633099000000001</v>
      </c>
      <c r="BG101" s="5">
        <v>-0.15677699</v>
      </c>
      <c r="BH101" s="5">
        <v>-0.14591984999999999</v>
      </c>
      <c r="BI101" s="5">
        <v>-0.13325388699999999</v>
      </c>
      <c r="BK101" t="s">
        <v>24</v>
      </c>
      <c r="BL101" s="5">
        <v>40651.411585079084</v>
      </c>
      <c r="BM101" s="5">
        <v>41455.508664992587</v>
      </c>
      <c r="BN101" s="5">
        <v>42252.155043737846</v>
      </c>
      <c r="BO101" s="5">
        <v>43054.59984985966</v>
      </c>
      <c r="BP101" s="5">
        <v>43850.407614974509</v>
      </c>
      <c r="BQ101" s="5">
        <v>44664.819517785152</v>
      </c>
      <c r="BR101" s="5">
        <v>45508.479589645431</v>
      </c>
      <c r="BS101" s="5">
        <v>46365.240912456611</v>
      </c>
      <c r="BT101" s="5">
        <v>47240.088106031886</v>
      </c>
      <c r="BU101" s="5">
        <v>48109.160120406297</v>
      </c>
      <c r="BV101" s="5">
        <v>48977.964821781563</v>
      </c>
      <c r="BW101" s="5">
        <v>49862.576303167843</v>
      </c>
      <c r="BX101" s="5">
        <v>50746.498977641299</v>
      </c>
      <c r="BY101" s="5">
        <v>51640.688937899831</v>
      </c>
      <c r="BZ101" s="5">
        <v>52544.449455808608</v>
      </c>
      <c r="CA101" s="5">
        <v>53450.912320651201</v>
      </c>
      <c r="CB101" s="5">
        <v>54362.308123078357</v>
      </c>
      <c r="CC101" s="5">
        <v>55277.215108656041</v>
      </c>
      <c r="CD101" s="5">
        <v>56195.652590152982</v>
      </c>
      <c r="CE101" s="5">
        <v>57120.394465570287</v>
      </c>
      <c r="CF101" s="5">
        <v>58049.18213904446</v>
      </c>
      <c r="CG101" s="5">
        <v>58982.263612998642</v>
      </c>
      <c r="CH101" s="5">
        <v>59919.142531698686</v>
      </c>
      <c r="CI101" s="5">
        <v>60860.521519892282</v>
      </c>
      <c r="CJ101" s="5">
        <v>61806.119290796552</v>
      </c>
      <c r="CK101" s="5">
        <v>62755.066928333676</v>
      </c>
      <c r="CL101" s="5">
        <v>63705.827504245637</v>
      </c>
      <c r="CM101" s="5">
        <v>64660.106635695956</v>
      </c>
      <c r="CN101" s="5">
        <v>65618.059296882799</v>
      </c>
    </row>
    <row r="102" spans="1:93" x14ac:dyDescent="0.25">
      <c r="A102" t="s">
        <v>25</v>
      </c>
      <c r="B102" s="5">
        <v>0</v>
      </c>
      <c r="C102" s="5">
        <v>0</v>
      </c>
      <c r="D102" s="5">
        <v>0</v>
      </c>
      <c r="E102" s="5">
        <v>0</v>
      </c>
      <c r="F102" s="5">
        <v>0</v>
      </c>
      <c r="G102" s="5">
        <v>0</v>
      </c>
      <c r="H102" s="5">
        <v>0</v>
      </c>
      <c r="I102" s="5">
        <v>0</v>
      </c>
      <c r="J102" s="5">
        <v>0</v>
      </c>
      <c r="K102" s="5">
        <v>1.1372999999999999E-2</v>
      </c>
      <c r="L102" s="5">
        <v>-9.3348700000000007E-2</v>
      </c>
      <c r="M102" s="5">
        <v>-0.14360100000000001</v>
      </c>
      <c r="N102" s="5">
        <v>-0.20030700000000001</v>
      </c>
      <c r="O102" s="5">
        <v>-0.221163</v>
      </c>
      <c r="P102" s="5">
        <v>-0.22100600000000001</v>
      </c>
      <c r="Q102" s="5">
        <v>-0.21579499999999999</v>
      </c>
      <c r="R102" s="5">
        <v>-0.21646299999999999</v>
      </c>
      <c r="S102" s="5">
        <v>-0.21787899999999999</v>
      </c>
      <c r="T102" s="5">
        <v>-0.21568599999999999</v>
      </c>
      <c r="U102" s="5">
        <v>-0.21782000000000001</v>
      </c>
      <c r="V102" s="5">
        <v>-0.220585</v>
      </c>
      <c r="W102" s="5">
        <v>-0.224746</v>
      </c>
      <c r="X102" s="5">
        <v>-0.22919300000000001</v>
      </c>
      <c r="Y102" s="5">
        <v>-0.234653</v>
      </c>
      <c r="Z102" s="5">
        <v>-0.240871</v>
      </c>
      <c r="AA102" s="5">
        <v>-0.247918</v>
      </c>
      <c r="AB102" s="5">
        <v>-0.25581599999999999</v>
      </c>
      <c r="AC102" s="5">
        <v>-0.26454100000000003</v>
      </c>
      <c r="AD102" s="5">
        <v>-0.27402500000000002</v>
      </c>
      <c r="AF102" t="s">
        <v>25</v>
      </c>
      <c r="AG102" s="5">
        <v>5.1925490000000003E-3</v>
      </c>
      <c r="AH102" s="5">
        <v>1.531825E-2</v>
      </c>
      <c r="AI102" s="5">
        <v>2.1354069999999999E-2</v>
      </c>
      <c r="AJ102" s="5">
        <v>2.211132E-2</v>
      </c>
      <c r="AK102" s="5">
        <v>7.1633959999999997E-2</v>
      </c>
      <c r="AL102" s="5">
        <v>0.112984</v>
      </c>
      <c r="AM102" s="5">
        <v>0.12125</v>
      </c>
      <c r="AN102" s="5">
        <v>0.123888</v>
      </c>
      <c r="AO102" s="5">
        <v>0.12123100000000001</v>
      </c>
      <c r="AP102" s="5">
        <v>0.22919999999999999</v>
      </c>
      <c r="AQ102" s="5">
        <v>0.22286830000000002</v>
      </c>
      <c r="AR102" s="5">
        <v>0.20630899999999999</v>
      </c>
      <c r="AS102" s="5">
        <v>0.17202899999999999</v>
      </c>
      <c r="AT102" s="5">
        <v>0.148169</v>
      </c>
      <c r="AU102" s="5">
        <v>0.13196099999999997</v>
      </c>
      <c r="AV102" s="5">
        <v>8.2949000000000023E-2</v>
      </c>
      <c r="AW102" s="5">
        <v>7.6283999999999991E-2</v>
      </c>
      <c r="AX102" s="5">
        <v>6.1982000000000037E-2</v>
      </c>
      <c r="AY102" s="5">
        <v>5.5626000000000009E-2</v>
      </c>
      <c r="AZ102" s="5">
        <v>5.1504999999999967E-2</v>
      </c>
      <c r="BA102" s="5">
        <v>5.8556999999999998E-2</v>
      </c>
      <c r="BB102" s="5">
        <v>8.022600000000002E-2</v>
      </c>
      <c r="BC102" s="5">
        <v>0.10663700000000001</v>
      </c>
      <c r="BD102" s="5">
        <v>0.15289700000000001</v>
      </c>
      <c r="BE102" s="5">
        <v>0.192214</v>
      </c>
      <c r="BF102" s="5">
        <v>0.22115700000000002</v>
      </c>
      <c r="BG102" s="5">
        <v>0.203679</v>
      </c>
      <c r="BH102" s="5">
        <v>0.19041199999999997</v>
      </c>
      <c r="BI102" s="5">
        <v>0.17868599999999996</v>
      </c>
      <c r="BK102" t="s">
        <v>25</v>
      </c>
      <c r="BL102" s="5">
        <v>2798.2027608097433</v>
      </c>
      <c r="BM102" s="5">
        <v>2849.581402884015</v>
      </c>
      <c r="BN102" s="5">
        <v>2899.3789612193891</v>
      </c>
      <c r="BO102" s="5">
        <v>2949.2152425904419</v>
      </c>
      <c r="BP102" s="5">
        <v>3000.6292119859331</v>
      </c>
      <c r="BQ102" s="5">
        <v>3052.6594827327363</v>
      </c>
      <c r="BR102" s="5">
        <v>3105.9833806999941</v>
      </c>
      <c r="BS102" s="5">
        <v>3159.4963792152294</v>
      </c>
      <c r="BT102" s="5">
        <v>3214.3809238135691</v>
      </c>
      <c r="BU102" s="5">
        <v>3273.2527744604781</v>
      </c>
      <c r="BV102" s="5">
        <v>3328.8589912290204</v>
      </c>
      <c r="BW102" s="5">
        <v>3384.0934181892344</v>
      </c>
      <c r="BX102" s="5">
        <v>3437.7518474649073</v>
      </c>
      <c r="BY102" s="5">
        <v>3491.6025804745241</v>
      </c>
      <c r="BZ102" s="5">
        <v>3545.5842384515195</v>
      </c>
      <c r="CA102" s="5">
        <v>3598.1529391551076</v>
      </c>
      <c r="CB102" s="5">
        <v>3652.373127045224</v>
      </c>
      <c r="CC102" s="5">
        <v>3706.2663147438902</v>
      </c>
      <c r="CD102" s="5">
        <v>3760.3965295381172</v>
      </c>
      <c r="CE102" s="5">
        <v>3814.6037866558731</v>
      </c>
      <c r="CF102" s="5">
        <v>3869.2281056743373</v>
      </c>
      <c r="CG102" s="5">
        <v>3924.4230604656195</v>
      </c>
      <c r="CH102" s="5">
        <v>3979.8003901191873</v>
      </c>
      <c r="CI102" s="5">
        <v>4035.9757614308487</v>
      </c>
      <c r="CJ102" s="5">
        <v>4091.8709519339659</v>
      </c>
      <c r="CK102" s="5">
        <v>4147.3178760896035</v>
      </c>
      <c r="CL102" s="5">
        <v>4200.7698666650967</v>
      </c>
      <c r="CM102" s="5">
        <v>4254.2792744779445</v>
      </c>
      <c r="CN102" s="5">
        <v>4307.7176110783375</v>
      </c>
    </row>
    <row r="103" spans="1:93" x14ac:dyDescent="0.25">
      <c r="A103" t="s">
        <v>26</v>
      </c>
      <c r="B103" s="5">
        <v>0</v>
      </c>
      <c r="C103" s="5">
        <v>0</v>
      </c>
      <c r="D103" s="5">
        <v>0</v>
      </c>
      <c r="E103" s="5">
        <v>0</v>
      </c>
      <c r="F103" s="5">
        <v>0</v>
      </c>
      <c r="G103" s="5">
        <v>0</v>
      </c>
      <c r="H103" s="5">
        <v>0</v>
      </c>
      <c r="I103" s="5">
        <v>0</v>
      </c>
      <c r="J103" s="5">
        <v>0</v>
      </c>
      <c r="K103" s="5">
        <v>6.7239789999999997E-3</v>
      </c>
      <c r="L103" s="5">
        <v>-7.5183819999999998E-2</v>
      </c>
      <c r="M103" s="5">
        <v>-0.11891699999999999</v>
      </c>
      <c r="N103" s="5">
        <v>-0.16627500000000001</v>
      </c>
      <c r="O103" s="5">
        <v>-0.18703500000000001</v>
      </c>
      <c r="P103" s="5">
        <v>-0.19097800000000001</v>
      </c>
      <c r="Q103" s="5">
        <v>-0.189192</v>
      </c>
      <c r="R103" s="5">
        <v>-0.19298899999999999</v>
      </c>
      <c r="S103" s="5">
        <v>-0.19703200000000001</v>
      </c>
      <c r="T103" s="5">
        <v>-0.19867099999999999</v>
      </c>
      <c r="U103" s="5">
        <v>-0.20304</v>
      </c>
      <c r="V103" s="5">
        <v>-0.20798800000000001</v>
      </c>
      <c r="W103" s="5">
        <v>-0.21401700000000001</v>
      </c>
      <c r="X103" s="5">
        <v>-0.220391</v>
      </c>
      <c r="Y103" s="5">
        <v>-0.22764899999999999</v>
      </c>
      <c r="Z103" s="5">
        <v>-0.235537</v>
      </c>
      <c r="AA103" s="5">
        <v>-0.24413399999999999</v>
      </c>
      <c r="AB103" s="5">
        <v>-0.25341900000000001</v>
      </c>
      <c r="AC103" s="5">
        <v>-0.26358999999999999</v>
      </c>
      <c r="AD103" s="5">
        <v>-0.27469500000000002</v>
      </c>
      <c r="AF103" t="s">
        <v>26</v>
      </c>
      <c r="AG103" s="5">
        <v>7.2753059999999996E-3</v>
      </c>
      <c r="AH103" s="5">
        <v>1.2522699999999999E-2</v>
      </c>
      <c r="AI103" s="5">
        <v>1.6851390000000001E-2</v>
      </c>
      <c r="AJ103" s="5">
        <v>1.9659159999999998E-2</v>
      </c>
      <c r="AK103" s="5">
        <v>-2.201289E-2</v>
      </c>
      <c r="AL103" s="5">
        <v>-3.1748650000000003E-2</v>
      </c>
      <c r="AM103" s="5">
        <v>-3.8810909999999997E-2</v>
      </c>
      <c r="AN103" s="5">
        <v>-4.3450570000000001E-2</v>
      </c>
      <c r="AO103" s="5">
        <v>-4.8706199999999998E-2</v>
      </c>
      <c r="AP103" s="5">
        <v>-9.2582601E-2</v>
      </c>
      <c r="AQ103" s="5">
        <v>-0.18133282000000001</v>
      </c>
      <c r="AR103" s="5">
        <v>-0.22834099999999999</v>
      </c>
      <c r="AS103" s="5">
        <v>-0.27564</v>
      </c>
      <c r="AT103" s="5">
        <v>-0.29531099999999999</v>
      </c>
      <c r="AU103" s="5">
        <v>-0.29684900000000003</v>
      </c>
      <c r="AV103" s="5">
        <v>-0.29466100000000001</v>
      </c>
      <c r="AW103" s="5">
        <v>-0.295875</v>
      </c>
      <c r="AX103" s="5">
        <v>-0.29759000000000002</v>
      </c>
      <c r="AY103" s="5">
        <v>-0.29788328999999997</v>
      </c>
      <c r="AZ103" s="5">
        <v>-0.29804649999999999</v>
      </c>
      <c r="BA103" s="5">
        <v>-0.29925955000000004</v>
      </c>
      <c r="BB103" s="5">
        <v>-0.30126757999999998</v>
      </c>
      <c r="BC103" s="5">
        <v>-0.30400311000000002</v>
      </c>
      <c r="BD103" s="5">
        <v>-0.30709062999999998</v>
      </c>
      <c r="BE103" s="5">
        <v>-0.31087613000000003</v>
      </c>
      <c r="BF103" s="5">
        <v>-0.31622579000000001</v>
      </c>
      <c r="BG103" s="5">
        <v>-0.32474307000000002</v>
      </c>
      <c r="BH103" s="5">
        <v>-0.33451047</v>
      </c>
      <c r="BI103" s="5">
        <v>-0.34552685000000005</v>
      </c>
      <c r="BK103" t="s">
        <v>26</v>
      </c>
      <c r="BL103" s="5">
        <v>3176.8169490336513</v>
      </c>
      <c r="BM103" s="5">
        <v>3239.3360718849367</v>
      </c>
      <c r="BN103" s="5">
        <v>3300.7515907530942</v>
      </c>
      <c r="BO103" s="5">
        <v>3362.7549298400181</v>
      </c>
      <c r="BP103" s="5">
        <v>3423.9735230580177</v>
      </c>
      <c r="BQ103" s="5">
        <v>3487.6580770799119</v>
      </c>
      <c r="BR103" s="5">
        <v>3554.3037315774873</v>
      </c>
      <c r="BS103" s="5">
        <v>3621.9222355384541</v>
      </c>
      <c r="BT103" s="5">
        <v>3692.053854258359</v>
      </c>
      <c r="BU103" s="5">
        <v>3761.5060768428866</v>
      </c>
      <c r="BV103" s="5">
        <v>3829.9027106493722</v>
      </c>
      <c r="BW103" s="5">
        <v>3900.2718103087964</v>
      </c>
      <c r="BX103" s="5">
        <v>3969.6282541058326</v>
      </c>
      <c r="BY103" s="5">
        <v>4040.3173955178599</v>
      </c>
      <c r="BZ103" s="5">
        <v>4112.0099722261693</v>
      </c>
      <c r="CA103" s="5">
        <v>4184.0985761741704</v>
      </c>
      <c r="CB103" s="5">
        <v>4256.3626190855039</v>
      </c>
      <c r="CC103" s="5">
        <v>4328.9008512527789</v>
      </c>
      <c r="CD103" s="5">
        <v>4401.7684138650857</v>
      </c>
      <c r="CE103" s="5">
        <v>4474.959857101584</v>
      </c>
      <c r="CF103" s="5">
        <v>4548.4173664539676</v>
      </c>
      <c r="CG103" s="5">
        <v>4622.1323507321686</v>
      </c>
      <c r="CH103" s="5">
        <v>4696.0773261820059</v>
      </c>
      <c r="CI103" s="5">
        <v>4770.262860020297</v>
      </c>
      <c r="CJ103" s="5">
        <v>4844.6485985163736</v>
      </c>
      <c r="CK103" s="5">
        <v>4919.1685404288673</v>
      </c>
      <c r="CL103" s="5">
        <v>4993.7109368060737</v>
      </c>
      <c r="CM103" s="5">
        <v>5068.3346231172627</v>
      </c>
      <c r="CN103" s="5">
        <v>5143.0055140282329</v>
      </c>
    </row>
    <row r="104" spans="1:93" x14ac:dyDescent="0.25">
      <c r="A104" t="s">
        <v>27</v>
      </c>
      <c r="B104" s="5">
        <v>0</v>
      </c>
      <c r="C104" s="5">
        <v>0</v>
      </c>
      <c r="D104" s="5">
        <v>0</v>
      </c>
      <c r="E104" s="5">
        <v>0</v>
      </c>
      <c r="F104" s="5">
        <v>0</v>
      </c>
      <c r="G104" s="5">
        <v>0</v>
      </c>
      <c r="H104" s="5">
        <v>0</v>
      </c>
      <c r="I104" s="5">
        <v>0</v>
      </c>
      <c r="J104" s="5">
        <v>0</v>
      </c>
      <c r="K104" s="5">
        <v>1.3398439999999999E-2</v>
      </c>
      <c r="L104" s="5">
        <v>-6.5804139999999997E-2</v>
      </c>
      <c r="M104" s="5">
        <v>-0.10075199999999999</v>
      </c>
      <c r="N104" s="5">
        <v>-0.138267</v>
      </c>
      <c r="O104" s="5">
        <v>-0.14826</v>
      </c>
      <c r="P104" s="5">
        <v>-0.14246700000000001</v>
      </c>
      <c r="Q104" s="5">
        <v>-0.13259499999999999</v>
      </c>
      <c r="R104" s="5">
        <v>-0.12631700000000001</v>
      </c>
      <c r="S104" s="5">
        <v>-0.119792</v>
      </c>
      <c r="T104" s="5">
        <v>-0.11035499999999999</v>
      </c>
      <c r="U104" s="5">
        <v>-0.10293099999999999</v>
      </c>
      <c r="V104" s="5">
        <v>-9.5102759999999995E-2</v>
      </c>
      <c r="W104" s="5">
        <v>-8.7262850000000003E-2</v>
      </c>
      <c r="X104" s="5">
        <v>-7.8604270000000004E-2</v>
      </c>
      <c r="Y104" s="5">
        <v>-6.9412689999999999E-2</v>
      </c>
      <c r="Z104" s="5">
        <v>-5.9312440000000001E-2</v>
      </c>
      <c r="AA104" s="5">
        <v>-4.8036769999999999E-2</v>
      </c>
      <c r="AB104" s="5">
        <v>-3.5208259999999998E-2</v>
      </c>
      <c r="AC104" s="5">
        <v>-2.047386E-2</v>
      </c>
      <c r="AD104" s="5">
        <v>-3.2897680000000002E-3</v>
      </c>
      <c r="AF104" t="s">
        <v>27</v>
      </c>
      <c r="AG104" s="5">
        <v>7.0388650000000001E-3</v>
      </c>
      <c r="AH104" s="5">
        <v>1.861295E-2</v>
      </c>
      <c r="AI104" s="5">
        <v>2.6918060000000001E-2</v>
      </c>
      <c r="AJ104" s="5">
        <v>3.0541510000000001E-2</v>
      </c>
      <c r="AK104" s="5">
        <v>2.8262900000000001E-2</v>
      </c>
      <c r="AL104" s="5">
        <v>4.3398649999999997E-2</v>
      </c>
      <c r="AM104" s="5">
        <v>4.0433749999999997E-2</v>
      </c>
      <c r="AN104" s="5">
        <v>3.6398409999999999E-2</v>
      </c>
      <c r="AO104" s="5">
        <v>2.8092300000000001E-2</v>
      </c>
      <c r="AP104" s="5">
        <v>4.9306959999999997E-2</v>
      </c>
      <c r="AQ104" s="5">
        <v>1.0786550000000006E-2</v>
      </c>
      <c r="AR104" s="5">
        <v>-1.6052489999999989E-2</v>
      </c>
      <c r="AS104" s="5">
        <v>-4.7617690000000004E-2</v>
      </c>
      <c r="AT104" s="5">
        <v>-6.3326560000000004E-2</v>
      </c>
      <c r="AU104" s="5">
        <v>-6.7049010000000006E-2</v>
      </c>
      <c r="AV104" s="5">
        <v>-8.6664089999999999E-2</v>
      </c>
      <c r="AW104" s="5">
        <v>-8.254133000000001E-2</v>
      </c>
      <c r="AX104" s="5">
        <v>-8.229649E-2</v>
      </c>
      <c r="AY104" s="5">
        <v>-7.7959269999999997E-2</v>
      </c>
      <c r="AZ104" s="5">
        <v>-6.9698339999999998E-2</v>
      </c>
      <c r="BA104" s="5">
        <v>-5.6049439999999992E-2</v>
      </c>
      <c r="BB104" s="5">
        <v>-3.5087630000000002E-2</v>
      </c>
      <c r="BC104" s="5">
        <v>-1.2080840000000009E-2</v>
      </c>
      <c r="BD104" s="5">
        <v>2.121323E-2</v>
      </c>
      <c r="BE104" s="5">
        <v>5.1629559999999998E-2</v>
      </c>
      <c r="BF104" s="5">
        <v>7.7279230000000004E-2</v>
      </c>
      <c r="BG104" s="5">
        <v>8.0376740000000002E-2</v>
      </c>
      <c r="BH104" s="5">
        <v>8.8262140000000003E-2</v>
      </c>
      <c r="BI104" s="5">
        <v>9.9582232000000007E-2</v>
      </c>
      <c r="BK104" t="s">
        <v>27</v>
      </c>
      <c r="BL104" s="5">
        <v>3191.8702540849695</v>
      </c>
      <c r="BM104" s="5">
        <v>3254.7900026062039</v>
      </c>
      <c r="BN104" s="5">
        <v>3316.348468389051</v>
      </c>
      <c r="BO104" s="5">
        <v>3378.2836253987643</v>
      </c>
      <c r="BP104" s="5">
        <v>3440.514676770671</v>
      </c>
      <c r="BQ104" s="5">
        <v>3504.3864253866541</v>
      </c>
      <c r="BR104" s="5">
        <v>3571.0181199526146</v>
      </c>
      <c r="BS104" s="5">
        <v>3638.3882654252025</v>
      </c>
      <c r="BT104" s="5">
        <v>3706.8103104008783</v>
      </c>
      <c r="BU104" s="5">
        <v>3776.897793581767</v>
      </c>
      <c r="BV104" s="5">
        <v>3845.2987582557907</v>
      </c>
      <c r="BW104" s="5">
        <v>3914.1932496561139</v>
      </c>
      <c r="BX104" s="5">
        <v>3982.2196512579703</v>
      </c>
      <c r="BY104" s="5">
        <v>4050.8464151944299</v>
      </c>
      <c r="BZ104" s="5">
        <v>4119.9932310590302</v>
      </c>
      <c r="CA104" s="5">
        <v>4188.4107510839076</v>
      </c>
      <c r="CB104" s="5">
        <v>4258.0926728485529</v>
      </c>
      <c r="CC104" s="5">
        <v>4327.7401424922746</v>
      </c>
      <c r="CD104" s="5">
        <v>4397.6612920553525</v>
      </c>
      <c r="CE104" s="5">
        <v>4467.9658022329968</v>
      </c>
      <c r="CF104" s="5">
        <v>4538.6986941418445</v>
      </c>
      <c r="CG104" s="5">
        <v>4609.9725329580479</v>
      </c>
      <c r="CH104" s="5">
        <v>4681.5325557745664</v>
      </c>
      <c r="CI104" s="5">
        <v>4753.7854509747494</v>
      </c>
      <c r="CJ104" s="5">
        <v>4826.1054499100492</v>
      </c>
      <c r="CK104" s="5">
        <v>4898.3867160015316</v>
      </c>
      <c r="CL104" s="5">
        <v>4969.7223701816592</v>
      </c>
      <c r="CM104" s="5">
        <v>5041.4231723586499</v>
      </c>
      <c r="CN104" s="5">
        <v>5113.4157171156312</v>
      </c>
    </row>
    <row r="105" spans="1:93" x14ac:dyDescent="0.25">
      <c r="A105" t="s">
        <v>28</v>
      </c>
      <c r="B105" s="5">
        <v>0</v>
      </c>
      <c r="C105" s="5">
        <v>0</v>
      </c>
      <c r="D105" s="5">
        <v>0</v>
      </c>
      <c r="E105" s="5">
        <v>0</v>
      </c>
      <c r="F105" s="5">
        <v>0</v>
      </c>
      <c r="G105" s="5">
        <v>0</v>
      </c>
      <c r="H105" s="5">
        <v>0</v>
      </c>
      <c r="I105" s="5">
        <v>0</v>
      </c>
      <c r="J105" s="5">
        <v>0</v>
      </c>
      <c r="K105" s="5">
        <v>9.5940469999999996E-3</v>
      </c>
      <c r="L105" s="5">
        <v>-7.9958509999999997E-2</v>
      </c>
      <c r="M105" s="5">
        <v>-0.12504000000000001</v>
      </c>
      <c r="N105" s="5">
        <v>-0.173822</v>
      </c>
      <c r="O105" s="5">
        <v>-0.19195899999999999</v>
      </c>
      <c r="P105" s="5">
        <v>-0.19167400000000001</v>
      </c>
      <c r="Q105" s="5">
        <v>-0.185888</v>
      </c>
      <c r="R105" s="5">
        <v>-0.184641</v>
      </c>
      <c r="S105" s="5">
        <v>-0.18360899999999999</v>
      </c>
      <c r="T105" s="5">
        <v>-0.17947099999999999</v>
      </c>
      <c r="U105" s="5">
        <v>-0.17835000000000001</v>
      </c>
      <c r="V105" s="5">
        <v>-0.177318</v>
      </c>
      <c r="W105" s="5">
        <v>-0.176875</v>
      </c>
      <c r="X105" s="5">
        <v>-0.176039</v>
      </c>
      <c r="Y105" s="5">
        <v>-0.17530100000000001</v>
      </c>
      <c r="Z105" s="5">
        <v>-0.174287</v>
      </c>
      <c r="AA105" s="5">
        <v>-0.17287</v>
      </c>
      <c r="AB105" s="5">
        <v>-0.170793</v>
      </c>
      <c r="AC105" s="5">
        <v>-0.16800599999999999</v>
      </c>
      <c r="AD105" s="5">
        <v>-0.16422500000000001</v>
      </c>
      <c r="AF105" t="s">
        <v>28</v>
      </c>
      <c r="AG105" s="5">
        <v>1.3052160000000001E-3</v>
      </c>
      <c r="AH105" s="5">
        <v>1.846971E-2</v>
      </c>
      <c r="AI105" s="5">
        <v>3.3252429999999999E-2</v>
      </c>
      <c r="AJ105" s="5">
        <v>4.1471889999999997E-2</v>
      </c>
      <c r="AK105" s="5">
        <v>6.973407E-3</v>
      </c>
      <c r="AL105" s="5">
        <v>-3.9673520000000004E-3</v>
      </c>
      <c r="AM105" s="5">
        <v>-2.180576E-2</v>
      </c>
      <c r="AN105" s="5">
        <v>-3.3965620000000002E-2</v>
      </c>
      <c r="AO105" s="5">
        <v>-5.27679E-2</v>
      </c>
      <c r="AP105" s="5">
        <v>-0.11410695300000001</v>
      </c>
      <c r="AQ105" s="5">
        <v>-0.23577351000000002</v>
      </c>
      <c r="AR105" s="5">
        <v>-0.30882799999999999</v>
      </c>
      <c r="AS105" s="5">
        <v>-0.37790400000000002</v>
      </c>
      <c r="AT105" s="5">
        <v>-0.41578799999999999</v>
      </c>
      <c r="AU105" s="5">
        <v>-0.42514099999999999</v>
      </c>
      <c r="AV105" s="5">
        <v>-0.43518000000000001</v>
      </c>
      <c r="AW105" s="5">
        <v>-0.44429999999999997</v>
      </c>
      <c r="AX105" s="5">
        <v>-0.45512900000000001</v>
      </c>
      <c r="AY105" s="5">
        <v>-0.46382499999999999</v>
      </c>
      <c r="AZ105" s="5">
        <v>-0.46453</v>
      </c>
      <c r="BA105" s="5">
        <v>-0.46627799999999997</v>
      </c>
      <c r="BB105" s="5">
        <v>-0.46821200000000002</v>
      </c>
      <c r="BC105" s="5">
        <v>-0.470383</v>
      </c>
      <c r="BD105" s="5">
        <v>-0.47140400000000005</v>
      </c>
      <c r="BE105" s="5">
        <v>-0.47056699999999996</v>
      </c>
      <c r="BF105" s="5">
        <v>-0.47120399999999996</v>
      </c>
      <c r="BG105" s="5">
        <v>-0.476186</v>
      </c>
      <c r="BH105" s="5">
        <v>-0.480292</v>
      </c>
      <c r="BI105" s="5">
        <v>-0.48353200000000002</v>
      </c>
      <c r="BK105" t="s">
        <v>28</v>
      </c>
      <c r="BL105" s="5">
        <v>42883.012102446948</v>
      </c>
      <c r="BM105" s="5">
        <v>43679.310855632568</v>
      </c>
      <c r="BN105" s="5">
        <v>44454.335017471196</v>
      </c>
      <c r="BO105" s="5">
        <v>45232.645842484373</v>
      </c>
      <c r="BP105" s="5">
        <v>45998.208335953997</v>
      </c>
      <c r="BQ105" s="5">
        <v>46791.834236897535</v>
      </c>
      <c r="BR105" s="5">
        <v>47624.985508306192</v>
      </c>
      <c r="BS105" s="5">
        <v>48470.743372470912</v>
      </c>
      <c r="BT105" s="5">
        <v>49341.156954344078</v>
      </c>
      <c r="BU105" s="5">
        <v>50199.566308529538</v>
      </c>
      <c r="BV105" s="5">
        <v>51037.28699953897</v>
      </c>
      <c r="BW105" s="5">
        <v>51899.1238621468</v>
      </c>
      <c r="BX105" s="5">
        <v>52751.236598907388</v>
      </c>
      <c r="BY105" s="5">
        <v>53618.494666629304</v>
      </c>
      <c r="BZ105" s="5">
        <v>54501.3831506727</v>
      </c>
      <c r="CA105" s="5">
        <v>55382.37358873467</v>
      </c>
      <c r="CB105" s="5">
        <v>56267.568074820862</v>
      </c>
      <c r="CC105" s="5">
        <v>57153.135193923204</v>
      </c>
      <c r="CD105" s="5">
        <v>58041.104863054126</v>
      </c>
      <c r="CE105" s="5">
        <v>58935.832374735874</v>
      </c>
      <c r="CF105" s="5">
        <v>59832.103299578346</v>
      </c>
      <c r="CG105" s="5">
        <v>60730.343292891397</v>
      </c>
      <c r="CH105" s="5">
        <v>61630.225281947562</v>
      </c>
      <c r="CI105" s="5">
        <v>62532.589884328823</v>
      </c>
      <c r="CJ105" s="5">
        <v>63437.757298884993</v>
      </c>
      <c r="CK105" s="5">
        <v>64343.414038529503</v>
      </c>
      <c r="CL105" s="5">
        <v>65247.402632325684</v>
      </c>
      <c r="CM105" s="5">
        <v>66152.715348287442</v>
      </c>
      <c r="CN105" s="5">
        <v>67059.133109149334</v>
      </c>
    </row>
    <row r="106" spans="1:93" x14ac:dyDescent="0.25">
      <c r="A106" t="s">
        <v>29</v>
      </c>
      <c r="B106" s="5">
        <v>0</v>
      </c>
      <c r="C106" s="5">
        <v>0</v>
      </c>
      <c r="D106" s="5">
        <v>0</v>
      </c>
      <c r="E106" s="5">
        <v>0</v>
      </c>
      <c r="F106" s="5">
        <v>0</v>
      </c>
      <c r="G106" s="5">
        <v>0</v>
      </c>
      <c r="H106" s="5">
        <v>0</v>
      </c>
      <c r="I106" s="5">
        <v>0</v>
      </c>
      <c r="J106" s="5">
        <v>0</v>
      </c>
      <c r="K106" s="5">
        <v>3.217499E-3</v>
      </c>
      <c r="L106" s="5">
        <v>-0.10226300000000001</v>
      </c>
      <c r="M106" s="5">
        <v>-0.16065399999999999</v>
      </c>
      <c r="N106" s="5">
        <v>-0.22458800000000001</v>
      </c>
      <c r="O106" s="5">
        <v>-0.254797</v>
      </c>
      <c r="P106" s="5">
        <v>-0.26450200000000001</v>
      </c>
      <c r="Q106" s="5">
        <v>-0.26767600000000003</v>
      </c>
      <c r="R106" s="5">
        <v>-0.27424999999999999</v>
      </c>
      <c r="S106" s="5">
        <v>-0.28031400000000001</v>
      </c>
      <c r="T106" s="5">
        <v>-0.28195599999999998</v>
      </c>
      <c r="U106" s="5">
        <v>-0.28622199999999998</v>
      </c>
      <c r="V106" s="5">
        <v>-0.28964299999999998</v>
      </c>
      <c r="W106" s="5">
        <v>-0.29283900000000002</v>
      </c>
      <c r="X106" s="5">
        <v>-0.29471700000000001</v>
      </c>
      <c r="Y106" s="5">
        <v>-0.295819</v>
      </c>
      <c r="Z106" s="5">
        <v>-0.29576999999999998</v>
      </c>
      <c r="AA106" s="5">
        <v>-0.294402</v>
      </c>
      <c r="AB106" s="5">
        <v>-0.29146899999999998</v>
      </c>
      <c r="AC106" s="5">
        <v>-0.28681299999999998</v>
      </c>
      <c r="AD106" s="5">
        <v>-0.28007799999999999</v>
      </c>
      <c r="AF106" t="s">
        <v>29</v>
      </c>
      <c r="AG106" s="5">
        <v>-5.9976669999999999E-3</v>
      </c>
      <c r="AH106" s="5">
        <v>1.486089E-2</v>
      </c>
      <c r="AI106" s="5">
        <v>3.2296650000000003E-2</v>
      </c>
      <c r="AJ106" s="5">
        <v>4.1019100000000003E-2</v>
      </c>
      <c r="AK106" s="5">
        <v>-7.444539E-3</v>
      </c>
      <c r="AL106" s="5">
        <v>-1.9567970000000001E-2</v>
      </c>
      <c r="AM106" s="5">
        <v>-4.2651059999999998E-2</v>
      </c>
      <c r="AN106" s="5">
        <v>-5.8122510000000002E-2</v>
      </c>
      <c r="AO106" s="5">
        <v>-8.3192310000000005E-2</v>
      </c>
      <c r="AP106" s="5">
        <v>-0.17498150099999998</v>
      </c>
      <c r="AQ106" s="5">
        <v>-0.31641600000000003</v>
      </c>
      <c r="AR106" s="5">
        <v>-0.41231899999999999</v>
      </c>
      <c r="AS106" s="5">
        <v>-0.50609999999999999</v>
      </c>
      <c r="AT106" s="5">
        <v>-0.56853299999999996</v>
      </c>
      <c r="AU106" s="5">
        <v>-0.59882000000000002</v>
      </c>
      <c r="AV106" s="5">
        <v>-0.63475999999999999</v>
      </c>
      <c r="AW106" s="5">
        <v>-0.66285700000000003</v>
      </c>
      <c r="AX106" s="5">
        <v>-0.69315300000000002</v>
      </c>
      <c r="AY106" s="5">
        <v>-0.71989999999999998</v>
      </c>
      <c r="AZ106" s="5">
        <v>-0.73358799999999991</v>
      </c>
      <c r="BA106" s="5">
        <v>-0.74657799999999996</v>
      </c>
      <c r="BB106" s="5">
        <v>-0.75701799999999997</v>
      </c>
      <c r="BC106" s="5">
        <v>-0.76613100000000001</v>
      </c>
      <c r="BD106" s="5">
        <v>-0.77057100000000001</v>
      </c>
      <c r="BE106" s="5">
        <v>-0.77185799999999993</v>
      </c>
      <c r="BF106" s="5">
        <v>-0.77490900000000007</v>
      </c>
      <c r="BG106" s="5">
        <v>-0.78672999999999993</v>
      </c>
      <c r="BH106" s="5">
        <v>-0.79585499999999998</v>
      </c>
      <c r="BI106" s="5">
        <v>-0.80275499999999989</v>
      </c>
      <c r="BK106" t="s">
        <v>29</v>
      </c>
      <c r="BL106" s="5">
        <v>2199.1955039605832</v>
      </c>
      <c r="BM106" s="5">
        <v>2238.6857971919421</v>
      </c>
      <c r="BN106" s="5">
        <v>2275.9109013437073</v>
      </c>
      <c r="BO106" s="5">
        <v>2312.7442429948278</v>
      </c>
      <c r="BP106" s="5">
        <v>2348.1876758547651</v>
      </c>
      <c r="BQ106" s="5">
        <v>2385.7995662589351</v>
      </c>
      <c r="BR106" s="5">
        <v>2425.7822148690134</v>
      </c>
      <c r="BS106" s="5">
        <v>2466.4414372821084</v>
      </c>
      <c r="BT106" s="5">
        <v>2508.6545512547145</v>
      </c>
      <c r="BU106" s="5">
        <v>2549.6940401886186</v>
      </c>
      <c r="BV106" s="5">
        <v>2590.0449599057433</v>
      </c>
      <c r="BW106" s="5">
        <v>2631.4520478203981</v>
      </c>
      <c r="BX106" s="5">
        <v>2671.7674572604369</v>
      </c>
      <c r="BY106" s="5">
        <v>2712.6652571551649</v>
      </c>
      <c r="BZ106" s="5">
        <v>2754.3122074191165</v>
      </c>
      <c r="CA106" s="5">
        <v>2795.5536332539077</v>
      </c>
      <c r="CB106" s="5">
        <v>2837.1466331798715</v>
      </c>
      <c r="CC106" s="5">
        <v>2878.6289708323166</v>
      </c>
      <c r="CD106" s="5">
        <v>2920.1757889361306</v>
      </c>
      <c r="CE106" s="5">
        <v>2962.1068756339646</v>
      </c>
      <c r="CF106" s="5">
        <v>3004.0747292771548</v>
      </c>
      <c r="CG106" s="5">
        <v>3046.1366032601304</v>
      </c>
      <c r="CH106" s="5">
        <v>3088.2478171943135</v>
      </c>
      <c r="CI106" s="5">
        <v>3130.5129988701856</v>
      </c>
      <c r="CJ106" s="5">
        <v>3172.8841951811555</v>
      </c>
      <c r="CK106" s="5">
        <v>3215.1957986688426</v>
      </c>
      <c r="CL106" s="5">
        <v>3257.2052381644253</v>
      </c>
      <c r="CM106" s="5">
        <v>3299.2652785642658</v>
      </c>
      <c r="CN106" s="5">
        <v>3341.3547359093404</v>
      </c>
    </row>
    <row r="107" spans="1:93" x14ac:dyDescent="0.25">
      <c r="A107" t="s">
        <v>30</v>
      </c>
      <c r="B107" s="5">
        <v>0</v>
      </c>
      <c r="C107" s="5">
        <v>0</v>
      </c>
      <c r="D107" s="5">
        <v>0</v>
      </c>
      <c r="E107" s="5">
        <v>0</v>
      </c>
      <c r="F107" s="5">
        <v>0</v>
      </c>
      <c r="G107" s="5">
        <v>0</v>
      </c>
      <c r="H107" s="5">
        <v>0</v>
      </c>
      <c r="I107" s="5">
        <v>0</v>
      </c>
      <c r="J107" s="5">
        <v>0</v>
      </c>
      <c r="K107" s="5">
        <v>6.4006150000000001E-3</v>
      </c>
      <c r="L107" s="5">
        <v>-7.6489169999999995E-2</v>
      </c>
      <c r="M107" s="5">
        <v>-0.118757</v>
      </c>
      <c r="N107" s="5">
        <v>-0.164354</v>
      </c>
      <c r="O107" s="5">
        <v>-0.182753</v>
      </c>
      <c r="P107" s="5">
        <v>-0.184973</v>
      </c>
      <c r="Q107" s="5">
        <v>-0.18256500000000001</v>
      </c>
      <c r="R107" s="5">
        <v>-0.18393100000000001</v>
      </c>
      <c r="S107" s="5">
        <v>-0.185248</v>
      </c>
      <c r="T107" s="5">
        <v>-0.183616</v>
      </c>
      <c r="U107" s="5">
        <v>-0.18434400000000001</v>
      </c>
      <c r="V107" s="5">
        <v>-0.18484500000000001</v>
      </c>
      <c r="W107" s="5">
        <v>-0.185534</v>
      </c>
      <c r="X107" s="5">
        <v>-0.185504</v>
      </c>
      <c r="Y107" s="5">
        <v>-0.18512100000000001</v>
      </c>
      <c r="Z107" s="5">
        <v>-0.18401899999999999</v>
      </c>
      <c r="AA107" s="5">
        <v>-0.182001</v>
      </c>
      <c r="AB107" s="5">
        <v>-0.17875199999999999</v>
      </c>
      <c r="AC107" s="5">
        <v>-0.17411299999999999</v>
      </c>
      <c r="AD107" s="5">
        <v>-0.16769100000000001</v>
      </c>
      <c r="AF107" t="s">
        <v>30</v>
      </c>
      <c r="AG107" s="5">
        <v>4.8693149999999999E-3</v>
      </c>
      <c r="AH107" s="5">
        <v>1.840458E-2</v>
      </c>
      <c r="AI107" s="5">
        <v>3.1813710000000002E-2</v>
      </c>
      <c r="AJ107" s="5">
        <v>4.0270519999999997E-2</v>
      </c>
      <c r="AK107" s="5">
        <v>1.5356740000000001E-2</v>
      </c>
      <c r="AL107" s="5">
        <v>1.1355000000000001E-2</v>
      </c>
      <c r="AM107" s="5">
        <v>-1.0658239999999999E-3</v>
      </c>
      <c r="AN107" s="5">
        <v>-1.085294E-2</v>
      </c>
      <c r="AO107" s="5">
        <v>-2.6512999999999998E-2</v>
      </c>
      <c r="AP107" s="5">
        <v>-7.3152864999999997E-2</v>
      </c>
      <c r="AQ107" s="5">
        <v>-0.17592822</v>
      </c>
      <c r="AR107" s="5">
        <v>-0.24032200000000001</v>
      </c>
      <c r="AS107" s="5">
        <v>-0.30288300000000001</v>
      </c>
      <c r="AT107" s="5">
        <v>-0.33977999999999997</v>
      </c>
      <c r="AU107" s="5">
        <v>-0.3538</v>
      </c>
      <c r="AV107" s="5">
        <v>-0.37060100000000001</v>
      </c>
      <c r="AW107" s="5">
        <v>-0.38294300000000003</v>
      </c>
      <c r="AX107" s="5">
        <v>-0.396897</v>
      </c>
      <c r="AY107" s="5">
        <v>-0.408582</v>
      </c>
      <c r="AZ107" s="5">
        <v>-0.41328100000000001</v>
      </c>
      <c r="BA107" s="5">
        <v>-0.41683900000000002</v>
      </c>
      <c r="BB107" s="5">
        <v>-0.41900199999999999</v>
      </c>
      <c r="BC107" s="5">
        <v>-0.42055600000000004</v>
      </c>
      <c r="BD107" s="5">
        <v>-0.419101</v>
      </c>
      <c r="BE107" s="5">
        <v>-0.41621799999999998</v>
      </c>
      <c r="BF107" s="5">
        <v>-0.41466199999999998</v>
      </c>
      <c r="BG107" s="5">
        <v>-0.41995499999999997</v>
      </c>
      <c r="BH107" s="5">
        <v>-0.42361199999999999</v>
      </c>
      <c r="BI107" s="5">
        <v>-0.42564400000000002</v>
      </c>
      <c r="BK107" t="s">
        <v>30</v>
      </c>
      <c r="BL107" s="5">
        <v>15505.618809289072</v>
      </c>
      <c r="BM107" s="5">
        <v>15788.866297094721</v>
      </c>
      <c r="BN107" s="5">
        <v>16065.706553608872</v>
      </c>
      <c r="BO107" s="5">
        <v>16344.287426334946</v>
      </c>
      <c r="BP107" s="5">
        <v>16619.84732885029</v>
      </c>
      <c r="BQ107" s="5">
        <v>16904.919184362407</v>
      </c>
      <c r="BR107" s="5">
        <v>17203.040869011733</v>
      </c>
      <c r="BS107" s="5">
        <v>17505.124543285296</v>
      </c>
      <c r="BT107" s="5">
        <v>17813.405657560281</v>
      </c>
      <c r="BU107" s="5">
        <v>18119.045360738124</v>
      </c>
      <c r="BV107" s="5">
        <v>18417.548849913219</v>
      </c>
      <c r="BW107" s="5">
        <v>18723.145664794429</v>
      </c>
      <c r="BX107" s="5">
        <v>19025.555482555777</v>
      </c>
      <c r="BY107" s="5">
        <v>19332.79145123651</v>
      </c>
      <c r="BZ107" s="5">
        <v>19644.653290609138</v>
      </c>
      <c r="CA107" s="5">
        <v>19955.519965844262</v>
      </c>
      <c r="CB107" s="5">
        <v>20268.477608079022</v>
      </c>
      <c r="CC107" s="5">
        <v>20581.579995078911</v>
      </c>
      <c r="CD107" s="5">
        <v>20895.506149702345</v>
      </c>
      <c r="CE107" s="5">
        <v>21211.598764904295</v>
      </c>
      <c r="CF107" s="5">
        <v>21528.619635321131</v>
      </c>
      <c r="CG107" s="5">
        <v>21846.635112224707</v>
      </c>
      <c r="CH107" s="5">
        <v>22165.378966459753</v>
      </c>
      <c r="CI107" s="5">
        <v>22485.405377200663</v>
      </c>
      <c r="CJ107" s="5">
        <v>22806.325533896728</v>
      </c>
      <c r="CK107" s="5">
        <v>23127.453081472973</v>
      </c>
      <c r="CL107" s="5">
        <v>23447.400948227423</v>
      </c>
      <c r="CM107" s="5">
        <v>23768.022465285721</v>
      </c>
      <c r="CN107" s="5">
        <v>24089.254881679262</v>
      </c>
    </row>
    <row r="108" spans="1:93" x14ac:dyDescent="0.25">
      <c r="A108" t="s">
        <v>31</v>
      </c>
      <c r="B108" s="5">
        <v>0</v>
      </c>
      <c r="C108" s="5">
        <v>0</v>
      </c>
      <c r="D108" s="5">
        <v>0</v>
      </c>
      <c r="E108" s="5">
        <v>0</v>
      </c>
      <c r="F108" s="5">
        <v>0</v>
      </c>
      <c r="G108" s="5">
        <v>0</v>
      </c>
      <c r="H108" s="5">
        <v>0</v>
      </c>
      <c r="I108" s="5">
        <v>0</v>
      </c>
      <c r="J108" s="5">
        <v>0</v>
      </c>
      <c r="K108" s="5">
        <v>2.3126569999999999E-2</v>
      </c>
      <c r="L108" s="5">
        <v>-3.997912E-2</v>
      </c>
      <c r="M108" s="5">
        <v>-6.4397510000000005E-2</v>
      </c>
      <c r="N108" s="5">
        <v>-9.2562580000000005E-2</v>
      </c>
      <c r="O108" s="5">
        <v>-9.4540100000000002E-2</v>
      </c>
      <c r="P108" s="5">
        <v>-8.2093689999999997E-2</v>
      </c>
      <c r="Q108" s="5">
        <v>-6.6016069999999996E-2</v>
      </c>
      <c r="R108" s="5">
        <v>-4.9492519999999998E-2</v>
      </c>
      <c r="S108" s="5">
        <v>-3.1897429999999997E-2</v>
      </c>
      <c r="T108" s="5">
        <v>-1.010629E-2</v>
      </c>
      <c r="U108" s="5">
        <v>1.044687E-2</v>
      </c>
      <c r="V108" s="5">
        <v>3.3039770000000003E-2</v>
      </c>
      <c r="W108" s="5">
        <v>5.7476739999999998E-2</v>
      </c>
      <c r="X108" s="5">
        <v>8.4924910000000006E-2</v>
      </c>
      <c r="Y108" s="5">
        <v>0.115366</v>
      </c>
      <c r="Z108" s="5">
        <v>0.149446</v>
      </c>
      <c r="AA108" s="5">
        <v>0.18804199999999999</v>
      </c>
      <c r="AB108" s="5">
        <v>0.232124</v>
      </c>
      <c r="AC108" s="5">
        <v>0.28265499999999999</v>
      </c>
      <c r="AD108" s="5">
        <v>0.34101300000000001</v>
      </c>
      <c r="AF108" t="s">
        <v>31</v>
      </c>
      <c r="AG108" s="5">
        <v>5.0769889999999998E-2</v>
      </c>
      <c r="AH108" s="5">
        <v>0.110557</v>
      </c>
      <c r="AI108" s="5">
        <v>0.16273699999999999</v>
      </c>
      <c r="AJ108" s="5">
        <v>0.19811999999999999</v>
      </c>
      <c r="AK108" s="5">
        <v>0.19570599999999999</v>
      </c>
      <c r="AL108" s="5">
        <v>0.20049500000000001</v>
      </c>
      <c r="AM108" s="5">
        <v>0.17531099999999999</v>
      </c>
      <c r="AN108" s="5">
        <v>0.155643</v>
      </c>
      <c r="AO108" s="5">
        <v>0.114941</v>
      </c>
      <c r="AP108" s="5">
        <v>4.0820019999999999E-2</v>
      </c>
      <c r="AQ108" s="5">
        <v>-8.7844449999999991E-2</v>
      </c>
      <c r="AR108" s="5">
        <v>-0.18019351</v>
      </c>
      <c r="AS108" s="5">
        <v>-0.26356758000000002</v>
      </c>
      <c r="AT108" s="5">
        <v>-0.32328709999999999</v>
      </c>
      <c r="AU108" s="5">
        <v>-0.34593569000000002</v>
      </c>
      <c r="AV108" s="5">
        <v>-0.37993406999999996</v>
      </c>
      <c r="AW108" s="5">
        <v>-0.39881852000000001</v>
      </c>
      <c r="AX108" s="5">
        <v>-0.42047643000000001</v>
      </c>
      <c r="AY108" s="5">
        <v>-0.43858029000000004</v>
      </c>
      <c r="AZ108" s="5">
        <v>-0.43283812999999999</v>
      </c>
      <c r="BA108" s="5">
        <v>-0.42464422999999996</v>
      </c>
      <c r="BB108" s="5">
        <v>-0.41242825999999999</v>
      </c>
      <c r="BC108" s="5">
        <v>-0.39746708999999997</v>
      </c>
      <c r="BD108" s="5">
        <v>-0.375027</v>
      </c>
      <c r="BE108" s="5">
        <v>-0.34506000000000003</v>
      </c>
      <c r="BF108" s="5">
        <v>-0.314556</v>
      </c>
      <c r="BG108" s="5">
        <v>-0.29196</v>
      </c>
      <c r="BH108" s="5">
        <v>-0.26173599999999997</v>
      </c>
      <c r="BI108" s="5">
        <v>-0.22362499999999996</v>
      </c>
      <c r="BK108" t="s">
        <v>31</v>
      </c>
      <c r="BL108" s="5">
        <v>7062.0862618550773</v>
      </c>
      <c r="BM108" s="5">
        <v>7196.7072474790648</v>
      </c>
      <c r="BN108" s="5">
        <v>7325.8420367938415</v>
      </c>
      <c r="BO108" s="5">
        <v>7453.893444552341</v>
      </c>
      <c r="BP108" s="5">
        <v>7579.2410949907953</v>
      </c>
      <c r="BQ108" s="5">
        <v>7706.8496519686933</v>
      </c>
      <c r="BR108" s="5">
        <v>7838.6507281621907</v>
      </c>
      <c r="BS108" s="5">
        <v>7971.4507200861408</v>
      </c>
      <c r="BT108" s="5">
        <v>8105.6682890651928</v>
      </c>
      <c r="BU108" s="5">
        <v>8238.4426511205093</v>
      </c>
      <c r="BV108" s="5">
        <v>8368.8020031521301</v>
      </c>
      <c r="BW108" s="5">
        <v>8500.9341611573709</v>
      </c>
      <c r="BX108" s="5">
        <v>8633.263607226032</v>
      </c>
      <c r="BY108" s="5">
        <v>8766.6748185194629</v>
      </c>
      <c r="BZ108" s="5">
        <v>8902.768458405495</v>
      </c>
      <c r="CA108" s="5">
        <v>9036.5561589573135</v>
      </c>
      <c r="CB108" s="5">
        <v>9172.273741669138</v>
      </c>
      <c r="CC108" s="5">
        <v>9307.4396463951161</v>
      </c>
      <c r="CD108" s="5">
        <v>9442.6764838307554</v>
      </c>
      <c r="CE108" s="5">
        <v>9580.0938486912582</v>
      </c>
      <c r="CF108" s="5">
        <v>9717.7720984038369</v>
      </c>
      <c r="CG108" s="5">
        <v>9855.8921525834357</v>
      </c>
      <c r="CH108" s="5">
        <v>9994.3444717245966</v>
      </c>
      <c r="CI108" s="5">
        <v>10133.636139772096</v>
      </c>
      <c r="CJ108" s="5">
        <v>10273.836413593137</v>
      </c>
      <c r="CK108" s="5">
        <v>10414.251623529994</v>
      </c>
      <c r="CL108" s="5">
        <v>10554.003918377943</v>
      </c>
      <c r="CM108" s="5">
        <v>10694.708257508748</v>
      </c>
      <c r="CN108" s="5">
        <v>10836.464436587132</v>
      </c>
      <c r="CO108" s="30"/>
    </row>
    <row r="109" spans="1:93" x14ac:dyDescent="0.2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row>
    <row r="110" spans="1:93" ht="20.25" thickBot="1" x14ac:dyDescent="0.35">
      <c r="A110" s="3" t="s">
        <v>212</v>
      </c>
      <c r="AF110" s="3" t="s">
        <v>213</v>
      </c>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K110" s="3" t="s">
        <v>214</v>
      </c>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row>
    <row r="111" spans="1:93" ht="15.75" thickTop="1" x14ac:dyDescent="0.25">
      <c r="B111" s="1">
        <v>2022</v>
      </c>
      <c r="C111" s="2">
        <v>2023</v>
      </c>
      <c r="D111" s="1">
        <v>2024</v>
      </c>
      <c r="E111" s="2">
        <v>2025</v>
      </c>
      <c r="F111" s="1">
        <v>2026</v>
      </c>
      <c r="G111" s="2">
        <v>2027</v>
      </c>
      <c r="H111" s="1">
        <v>2028</v>
      </c>
      <c r="I111" s="2">
        <v>2029</v>
      </c>
      <c r="J111" s="1">
        <v>2030</v>
      </c>
      <c r="K111" s="2">
        <v>2031</v>
      </c>
      <c r="L111" s="1">
        <v>2032</v>
      </c>
      <c r="M111" s="2">
        <v>2033</v>
      </c>
      <c r="N111" s="1">
        <v>2034</v>
      </c>
      <c r="O111" s="2">
        <v>2035</v>
      </c>
      <c r="P111" s="1">
        <v>2036</v>
      </c>
      <c r="Q111" s="2">
        <v>2037</v>
      </c>
      <c r="R111" s="1">
        <v>2038</v>
      </c>
      <c r="S111" s="2">
        <v>2039</v>
      </c>
      <c r="T111" s="1">
        <v>2040</v>
      </c>
      <c r="U111" s="2">
        <v>2041</v>
      </c>
      <c r="V111" s="1">
        <v>2042</v>
      </c>
      <c r="W111" s="2">
        <v>2043</v>
      </c>
      <c r="X111" s="1">
        <v>2044</v>
      </c>
      <c r="Y111" s="2">
        <v>2045</v>
      </c>
      <c r="Z111" s="1">
        <v>2046</v>
      </c>
      <c r="AA111" s="2">
        <v>2047</v>
      </c>
      <c r="AB111" s="1">
        <v>2048</v>
      </c>
      <c r="AC111" s="2">
        <v>2049</v>
      </c>
      <c r="AD111" s="1">
        <v>2050</v>
      </c>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row>
    <row r="112" spans="1:93" x14ac:dyDescent="0.25">
      <c r="A112" t="s">
        <v>143</v>
      </c>
      <c r="B112" s="5">
        <v>0</v>
      </c>
      <c r="C112" s="5">
        <v>0</v>
      </c>
      <c r="D112" s="5">
        <v>0</v>
      </c>
      <c r="E112" s="5">
        <v>0</v>
      </c>
      <c r="F112" s="5">
        <v>0</v>
      </c>
      <c r="G112" s="5">
        <v>0</v>
      </c>
      <c r="H112" s="5">
        <v>0</v>
      </c>
      <c r="I112" s="5">
        <v>0</v>
      </c>
      <c r="J112" s="5">
        <v>0</v>
      </c>
      <c r="K112" s="5">
        <v>1.187734E-3</v>
      </c>
      <c r="L112" s="5">
        <v>6.044393E-2</v>
      </c>
      <c r="M112" s="5">
        <v>7.7258090000000001E-2</v>
      </c>
      <c r="N112" s="5">
        <v>8.8148119999999996E-2</v>
      </c>
      <c r="O112" s="5">
        <v>7.566254E-2</v>
      </c>
      <c r="P112" s="5">
        <v>5.2398119999999999E-2</v>
      </c>
      <c r="Q112" s="5">
        <v>2.8452499999999999E-2</v>
      </c>
      <c r="R112" s="5">
        <v>1.400943E-2</v>
      </c>
      <c r="S112" s="5">
        <v>1.952395E-3</v>
      </c>
      <c r="T112" s="5">
        <v>-1.0794389999999999E-2</v>
      </c>
      <c r="U112" s="5">
        <v>-2.0593429999999999E-2</v>
      </c>
      <c r="V112" s="5">
        <v>-2.9715330000000002E-2</v>
      </c>
      <c r="W112" s="5">
        <v>-3.8091140000000002E-2</v>
      </c>
      <c r="X112" s="5">
        <v>-4.655658E-2</v>
      </c>
      <c r="Y112" s="5">
        <v>-5.4698410000000003E-2</v>
      </c>
      <c r="Z112" s="5">
        <v>-6.2811720000000001E-2</v>
      </c>
      <c r="AA112" s="5">
        <v>-7.0660630000000002E-2</v>
      </c>
      <c r="AB112" s="5">
        <v>-7.8137219999999993E-2</v>
      </c>
      <c r="AC112" s="5">
        <v>-8.4935899999999995E-2</v>
      </c>
      <c r="AD112" s="5">
        <v>-9.0849970000000002E-2</v>
      </c>
      <c r="AF112" t="s">
        <v>143</v>
      </c>
      <c r="AG112" s="5">
        <v>2.18944E-3</v>
      </c>
      <c r="AH112" s="5">
        <v>1.2438329999999999E-2</v>
      </c>
      <c r="AI112" s="5">
        <v>2.246126E-2</v>
      </c>
      <c r="AJ112" s="5">
        <v>2.993701E-2</v>
      </c>
      <c r="AK112" s="5">
        <v>3.120013E-2</v>
      </c>
      <c r="AL112" s="5">
        <v>2.263385E-2</v>
      </c>
      <c r="AM112" s="5">
        <v>9.9647490000000002E-3</v>
      </c>
      <c r="AN112" s="5">
        <v>5.4151329999999997E-4</v>
      </c>
      <c r="AO112" s="5">
        <v>-9.2792719999999999E-3</v>
      </c>
      <c r="AP112" s="5">
        <v>-4.3518415999999997E-2</v>
      </c>
      <c r="AQ112" s="5">
        <v>8.3953999999999973E-4</v>
      </c>
      <c r="AR112" s="5">
        <v>3.0493000000000048E-3</v>
      </c>
      <c r="AS112" s="5">
        <v>2.4390999999999996E-4</v>
      </c>
      <c r="AT112" s="5">
        <v>-2.6860460000000003E-2</v>
      </c>
      <c r="AU112" s="5">
        <v>-6.1077879999999994E-2</v>
      </c>
      <c r="AV112" s="5">
        <v>-0.1022565</v>
      </c>
      <c r="AW112" s="5">
        <v>-0.12588957000000001</v>
      </c>
      <c r="AX112" s="5">
        <v>-0.14777660500000001</v>
      </c>
      <c r="AY112" s="5">
        <v>-0.17066938999999998</v>
      </c>
      <c r="AZ112" s="5">
        <v>-0.18434443</v>
      </c>
      <c r="BA112" s="5">
        <v>-0.19584233000000001</v>
      </c>
      <c r="BB112" s="5">
        <v>-0.20395214</v>
      </c>
      <c r="BC112" s="5">
        <v>-0.21147558</v>
      </c>
      <c r="BD112" s="5">
        <v>-0.21548241000000001</v>
      </c>
      <c r="BE112" s="5">
        <v>-0.21917471999999999</v>
      </c>
      <c r="BF112" s="5">
        <v>-0.22436063000000001</v>
      </c>
      <c r="BG112" s="5">
        <v>-0.23675121999999998</v>
      </c>
      <c r="BH112" s="5">
        <v>-0.24904589999999999</v>
      </c>
      <c r="BI112" s="5">
        <v>-0.26129097000000001</v>
      </c>
      <c r="BK112" t="s">
        <v>143</v>
      </c>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row>
    <row r="113" spans="1:92" x14ac:dyDescent="0.25">
      <c r="A113" t="s">
        <v>144</v>
      </c>
      <c r="B113" s="5">
        <v>0</v>
      </c>
      <c r="C113" s="5">
        <v>0</v>
      </c>
      <c r="D113" s="5">
        <v>0</v>
      </c>
      <c r="E113" s="5">
        <v>0</v>
      </c>
      <c r="F113" s="5">
        <v>0</v>
      </c>
      <c r="G113" s="5">
        <v>0</v>
      </c>
      <c r="H113" s="5">
        <v>0</v>
      </c>
      <c r="I113" s="5">
        <v>0</v>
      </c>
      <c r="J113" s="5">
        <v>0</v>
      </c>
      <c r="K113" s="5">
        <v>1.6993170000000001E-3</v>
      </c>
      <c r="L113" s="5">
        <v>5.242227E-2</v>
      </c>
      <c r="M113" s="5">
        <v>6.7568749999999997E-2</v>
      </c>
      <c r="N113" s="5">
        <v>7.7770300000000001E-2</v>
      </c>
      <c r="O113" s="5">
        <v>6.8105899999999997E-2</v>
      </c>
      <c r="P113" s="5">
        <v>4.9098900000000001E-2</v>
      </c>
      <c r="Q113" s="5">
        <v>2.928267E-2</v>
      </c>
      <c r="R113" s="5">
        <v>1.7265409999999998E-2</v>
      </c>
      <c r="S113" s="5">
        <v>7.0856249999999999E-3</v>
      </c>
      <c r="T113" s="5">
        <v>-3.863039E-3</v>
      </c>
      <c r="U113" s="5">
        <v>-1.240229E-2</v>
      </c>
      <c r="V113" s="5">
        <v>-2.045075E-2</v>
      </c>
      <c r="W113" s="5">
        <v>-2.789993E-2</v>
      </c>
      <c r="X113" s="5">
        <v>-3.5438619999999997E-2</v>
      </c>
      <c r="Y113" s="5">
        <v>-4.2683060000000002E-2</v>
      </c>
      <c r="Z113" s="5">
        <v>-4.983974E-2</v>
      </c>
      <c r="AA113" s="5">
        <v>-5.6702170000000003E-2</v>
      </c>
      <c r="AB113" s="5">
        <v>-6.3132519999999998E-2</v>
      </c>
      <c r="AC113" s="5">
        <v>-6.8815299999999996E-2</v>
      </c>
      <c r="AD113" s="5">
        <v>-7.3543410000000004E-2</v>
      </c>
      <c r="AF113" t="s">
        <v>144</v>
      </c>
      <c r="AG113" s="5">
        <v>1.7523149999999999E-3</v>
      </c>
      <c r="AH113" s="5">
        <v>9.8029599999999995E-3</v>
      </c>
      <c r="AI113" s="5">
        <v>1.7979740000000001E-2</v>
      </c>
      <c r="AJ113" s="5">
        <v>2.4377550000000001E-2</v>
      </c>
      <c r="AK113" s="5">
        <v>2.672014E-2</v>
      </c>
      <c r="AL113" s="5">
        <v>1.957799E-2</v>
      </c>
      <c r="AM113" s="5">
        <v>9.2629940000000001E-3</v>
      </c>
      <c r="AN113" s="5">
        <v>1.4897879999999999E-3</v>
      </c>
      <c r="AO113" s="5">
        <v>-6.6110250000000004E-3</v>
      </c>
      <c r="AP113" s="5">
        <v>-3.3083623E-2</v>
      </c>
      <c r="AQ113" s="5">
        <v>3.8752599999999984E-3</v>
      </c>
      <c r="AR113" s="5">
        <v>6.0819199999999976E-3</v>
      </c>
      <c r="AS113" s="5">
        <v>4.290489999999994E-3</v>
      </c>
      <c r="AT113" s="5">
        <v>-1.8025990000000006E-2</v>
      </c>
      <c r="AU113" s="5">
        <v>-4.6732029999999994E-2</v>
      </c>
      <c r="AV113" s="5">
        <v>-8.1354330000000002E-2</v>
      </c>
      <c r="AW113" s="5">
        <v>-0.10188559000000001</v>
      </c>
      <c r="AX113" s="5">
        <v>-0.12107137499999999</v>
      </c>
      <c r="AY113" s="5">
        <v>-0.14129303900000001</v>
      </c>
      <c r="AZ113" s="5">
        <v>-0.15397829000000002</v>
      </c>
      <c r="BA113" s="5">
        <v>-0.16485675</v>
      </c>
      <c r="BB113" s="5">
        <v>-0.17286593</v>
      </c>
      <c r="BC113" s="5">
        <v>-0.18027662</v>
      </c>
      <c r="BD113" s="5">
        <v>-0.18466005999999999</v>
      </c>
      <c r="BE113" s="5">
        <v>-0.18853174</v>
      </c>
      <c r="BF113" s="5">
        <v>-0.19345616999999998</v>
      </c>
      <c r="BG113" s="5">
        <v>-0.20415752000000001</v>
      </c>
      <c r="BH113" s="5">
        <v>-0.2146913</v>
      </c>
      <c r="BI113" s="5">
        <v>-0.22503941</v>
      </c>
      <c r="BK113" t="s">
        <v>144</v>
      </c>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row>
    <row r="114" spans="1:92" x14ac:dyDescent="0.25">
      <c r="A114" t="s">
        <v>145</v>
      </c>
      <c r="B114" s="5">
        <v>0</v>
      </c>
      <c r="C114" s="5">
        <v>0</v>
      </c>
      <c r="D114" s="5">
        <v>0</v>
      </c>
      <c r="E114" s="5">
        <v>0</v>
      </c>
      <c r="F114" s="5">
        <v>0</v>
      </c>
      <c r="G114" s="5">
        <v>0</v>
      </c>
      <c r="H114" s="5">
        <v>0</v>
      </c>
      <c r="I114" s="5">
        <v>0</v>
      </c>
      <c r="J114" s="5">
        <v>0</v>
      </c>
      <c r="K114" s="5">
        <v>4.2024119999999998E-2</v>
      </c>
      <c r="L114" s="5">
        <v>4.2743240000000004E-3</v>
      </c>
      <c r="M114" s="5">
        <v>-3.755066E-3</v>
      </c>
      <c r="N114" s="5">
        <v>-2.6348219999999999E-2</v>
      </c>
      <c r="O114" s="5">
        <v>-2.8996049999999999E-2</v>
      </c>
      <c r="P114" s="5">
        <v>-1.8941530000000002E-2</v>
      </c>
      <c r="Q114" s="5">
        <v>-5.2115210000000002E-3</v>
      </c>
      <c r="R114" s="5">
        <v>3.2901229999999998E-3</v>
      </c>
      <c r="S114" s="5">
        <v>1.185399E-2</v>
      </c>
      <c r="T114" s="5">
        <v>2.3702549999999999E-2</v>
      </c>
      <c r="U114" s="5">
        <v>3.2861769999999998E-2</v>
      </c>
      <c r="V114" s="5">
        <v>4.2092949999999997E-2</v>
      </c>
      <c r="W114" s="5">
        <v>5.07173E-2</v>
      </c>
      <c r="X114" s="5">
        <v>5.9718199999999999E-2</v>
      </c>
      <c r="Y114" s="5">
        <v>6.8505269999999993E-2</v>
      </c>
      <c r="Z114" s="5">
        <v>7.7551159999999994E-2</v>
      </c>
      <c r="AA114" s="5">
        <v>8.7003629999999998E-2</v>
      </c>
      <c r="AB114" s="5">
        <v>9.7228250000000002E-2</v>
      </c>
      <c r="AC114" s="5">
        <v>0.108353</v>
      </c>
      <c r="AD114" s="5">
        <v>0.120841</v>
      </c>
      <c r="AF114" t="s">
        <v>145</v>
      </c>
      <c r="AG114" s="5">
        <v>1.5072869999999999E-3</v>
      </c>
      <c r="AH114" s="5">
        <v>1.303497E-2</v>
      </c>
      <c r="AI114" s="5">
        <v>2.2098659999999999E-2</v>
      </c>
      <c r="AJ114" s="5">
        <v>2.7190519999999999E-2</v>
      </c>
      <c r="AK114" s="5">
        <v>-1.859411E-2</v>
      </c>
      <c r="AL114" s="5">
        <v>-3.076102E-2</v>
      </c>
      <c r="AM114" s="5">
        <v>-4.3952570000000003E-2</v>
      </c>
      <c r="AN114" s="5">
        <v>-5.3433000000000001E-2</v>
      </c>
      <c r="AO114" s="5">
        <v>-6.3529199999999994E-2</v>
      </c>
      <c r="AP114" s="5">
        <v>-0.10297287999999999</v>
      </c>
      <c r="AQ114" s="5">
        <v>-0.14832667599999999</v>
      </c>
      <c r="AR114" s="5">
        <v>-0.16671206599999999</v>
      </c>
      <c r="AS114" s="5">
        <v>-0.20131622000000002</v>
      </c>
      <c r="AT114" s="5">
        <v>-0.21778904999999998</v>
      </c>
      <c r="AU114" s="5">
        <v>-0.21939753000000001</v>
      </c>
      <c r="AV114" s="5">
        <v>-0.224991521</v>
      </c>
      <c r="AW114" s="5">
        <v>-0.22622687699999999</v>
      </c>
      <c r="AX114" s="5">
        <v>-0.22835100999999999</v>
      </c>
      <c r="AY114" s="5">
        <v>-0.22830044999999999</v>
      </c>
      <c r="AZ114" s="5">
        <v>-0.22329622999999998</v>
      </c>
      <c r="BA114" s="5">
        <v>-0.21730905000000003</v>
      </c>
      <c r="BB114" s="5">
        <v>-0.20922470000000001</v>
      </c>
      <c r="BC114" s="5">
        <v>-0.2004978</v>
      </c>
      <c r="BD114" s="5">
        <v>-0.18863072999999997</v>
      </c>
      <c r="BE114" s="5">
        <v>-0.17663183999999998</v>
      </c>
      <c r="BF114" s="5">
        <v>-0.16644336999999998</v>
      </c>
      <c r="BG114" s="5">
        <v>-0.16384574999999996</v>
      </c>
      <c r="BH114" s="5">
        <v>-0.16041799999999998</v>
      </c>
      <c r="BI114" s="5">
        <v>-0.15624600000000002</v>
      </c>
      <c r="BK114" t="s">
        <v>145</v>
      </c>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row>
    <row r="115" spans="1:92" x14ac:dyDescent="0.25">
      <c r="A115" t="s">
        <v>146</v>
      </c>
      <c r="B115" s="5">
        <v>0</v>
      </c>
      <c r="C115" s="5">
        <v>0</v>
      </c>
      <c r="D115" s="5">
        <v>0</v>
      </c>
      <c r="E115" s="5">
        <v>0</v>
      </c>
      <c r="F115" s="5">
        <v>0</v>
      </c>
      <c r="G115" s="5">
        <v>0</v>
      </c>
      <c r="H115" s="5">
        <v>0</v>
      </c>
      <c r="I115" s="5">
        <v>0</v>
      </c>
      <c r="J115" s="5">
        <v>0</v>
      </c>
      <c r="K115" s="5">
        <v>3.7702380000000001E-2</v>
      </c>
      <c r="L115" s="5">
        <v>1.153936E-2</v>
      </c>
      <c r="M115" s="5">
        <v>6.4794570000000001E-3</v>
      </c>
      <c r="N115" s="5">
        <v>-1.2086629999999999E-2</v>
      </c>
      <c r="O115" s="5">
        <v>-1.555902E-2</v>
      </c>
      <c r="P115" s="5">
        <v>-8.7598299999999997E-3</v>
      </c>
      <c r="Q115" s="5">
        <v>1.448642E-3</v>
      </c>
      <c r="R115" s="5">
        <v>8.1644490000000007E-3</v>
      </c>
      <c r="S115" s="5">
        <v>1.5206870000000001E-2</v>
      </c>
      <c r="T115" s="5">
        <v>2.5061880000000002E-2</v>
      </c>
      <c r="U115" s="5">
        <v>3.2865459999999999E-2</v>
      </c>
      <c r="V115" s="5">
        <v>4.078967E-2</v>
      </c>
      <c r="W115" s="5">
        <v>4.8263800000000003E-2</v>
      </c>
      <c r="X115" s="5">
        <v>5.6055029999999999E-2</v>
      </c>
      <c r="Y115" s="5">
        <v>6.3710569999999994E-2</v>
      </c>
      <c r="Z115" s="5">
        <v>7.1634199999999995E-2</v>
      </c>
      <c r="AA115" s="5">
        <v>7.9983739999999998E-2</v>
      </c>
      <c r="AB115" s="5">
        <v>8.9114609999999997E-2</v>
      </c>
      <c r="AC115" s="5">
        <v>9.9194119999999997E-2</v>
      </c>
      <c r="AD115" s="5">
        <v>0.110667</v>
      </c>
      <c r="AF115" t="s">
        <v>146</v>
      </c>
      <c r="AG115" s="5">
        <v>9.6893700000000001E-4</v>
      </c>
      <c r="AH115" s="5">
        <v>1.1880109999999999E-2</v>
      </c>
      <c r="AI115" s="5">
        <v>2.06497E-2</v>
      </c>
      <c r="AJ115" s="5">
        <v>2.5731569999999999E-2</v>
      </c>
      <c r="AK115" s="5">
        <v>-1.441953E-2</v>
      </c>
      <c r="AL115" s="5">
        <v>-2.6352190000000001E-2</v>
      </c>
      <c r="AM115" s="5">
        <v>-3.9242310000000002E-2</v>
      </c>
      <c r="AN115" s="5">
        <v>-4.8488969999999999E-2</v>
      </c>
      <c r="AO115" s="5">
        <v>-5.8107399999999997E-2</v>
      </c>
      <c r="AP115" s="5">
        <v>-9.5337619999999984E-2</v>
      </c>
      <c r="AQ115" s="5">
        <v>-0.12966464</v>
      </c>
      <c r="AR115" s="5">
        <v>-0.145023543</v>
      </c>
      <c r="AS115" s="5">
        <v>-0.17531862999999998</v>
      </c>
      <c r="AT115" s="5">
        <v>-0.19218802000000001</v>
      </c>
      <c r="AU115" s="5">
        <v>-0.19665183</v>
      </c>
      <c r="AV115" s="5">
        <v>-0.205066358</v>
      </c>
      <c r="AW115" s="5">
        <v>-0.20773655100000002</v>
      </c>
      <c r="AX115" s="5">
        <v>-0.21096313</v>
      </c>
      <c r="AY115" s="5">
        <v>-0.21239912</v>
      </c>
      <c r="AZ115" s="5">
        <v>-0.20864354000000002</v>
      </c>
      <c r="BA115" s="5">
        <v>-0.20376833</v>
      </c>
      <c r="BB115" s="5">
        <v>-0.1966572</v>
      </c>
      <c r="BC115" s="5">
        <v>-0.18892497</v>
      </c>
      <c r="BD115" s="5">
        <v>-0.17803143000000002</v>
      </c>
      <c r="BE115" s="5">
        <v>-0.16698780000000002</v>
      </c>
      <c r="BF115" s="5">
        <v>-0.15765625999999999</v>
      </c>
      <c r="BG115" s="5">
        <v>-0.15572238999999999</v>
      </c>
      <c r="BH115" s="5">
        <v>-0.15300688000000001</v>
      </c>
      <c r="BI115" s="5">
        <v>-0.149538</v>
      </c>
      <c r="BK115" t="s">
        <v>146</v>
      </c>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row>
    <row r="116" spans="1:92" x14ac:dyDescent="0.25">
      <c r="A116" t="s">
        <v>147</v>
      </c>
      <c r="B116" s="5">
        <v>0</v>
      </c>
      <c r="C116" s="5">
        <v>0</v>
      </c>
      <c r="D116" s="5">
        <v>0</v>
      </c>
      <c r="E116" s="5">
        <v>0</v>
      </c>
      <c r="F116" s="5">
        <v>0</v>
      </c>
      <c r="G116" s="5">
        <v>0</v>
      </c>
      <c r="H116" s="5">
        <v>0</v>
      </c>
      <c r="I116" s="5">
        <v>0</v>
      </c>
      <c r="J116" s="5">
        <v>0</v>
      </c>
      <c r="K116" s="5">
        <v>1.908023E-2</v>
      </c>
      <c r="L116" s="5">
        <v>3.5075599999999998E-2</v>
      </c>
      <c r="M116" s="5">
        <v>4.160763E-2</v>
      </c>
      <c r="N116" s="5">
        <v>3.8906400000000001E-2</v>
      </c>
      <c r="O116" s="5">
        <v>3.2156400000000002E-2</v>
      </c>
      <c r="P116" s="5">
        <v>2.481562E-2</v>
      </c>
      <c r="Q116" s="5">
        <v>1.837716E-2</v>
      </c>
      <c r="R116" s="5">
        <v>1.437596E-2</v>
      </c>
      <c r="S116" s="5">
        <v>1.1475229999999999E-2</v>
      </c>
      <c r="T116" s="5">
        <v>9.4687529999999999E-3</v>
      </c>
      <c r="U116" s="5">
        <v>7.7768139999999999E-3</v>
      </c>
      <c r="V116" s="5">
        <v>6.3600380000000001E-3</v>
      </c>
      <c r="W116" s="5">
        <v>4.9822879999999996E-3</v>
      </c>
      <c r="X116" s="5">
        <v>3.6239620000000001E-3</v>
      </c>
      <c r="Y116" s="5">
        <v>2.2358199999999999E-3</v>
      </c>
      <c r="Z116" s="5">
        <v>8.6712119999999995E-4</v>
      </c>
      <c r="AA116" s="5">
        <v>-3.0497370000000002E-4</v>
      </c>
      <c r="AB116" s="5">
        <v>-1.083248E-3</v>
      </c>
      <c r="AC116" s="5">
        <v>-1.250751E-3</v>
      </c>
      <c r="AD116" s="5">
        <v>-5.2150690000000001E-4</v>
      </c>
      <c r="AF116" t="s">
        <v>147</v>
      </c>
      <c r="AG116" s="5">
        <v>1.351192E-3</v>
      </c>
      <c r="AH116" s="5">
        <v>1.056667E-2</v>
      </c>
      <c r="AI116" s="5">
        <v>1.8940209999999999E-2</v>
      </c>
      <c r="AJ116" s="5">
        <v>2.477014E-2</v>
      </c>
      <c r="AK116" s="5">
        <v>9.2328329999999993E-3</v>
      </c>
      <c r="AL116" s="5">
        <v>1.601994E-4</v>
      </c>
      <c r="AM116" s="5">
        <v>-1.135627E-2</v>
      </c>
      <c r="AN116" s="5">
        <v>-2.0008709999999999E-2</v>
      </c>
      <c r="AO116" s="5">
        <v>-2.9212459999999999E-2</v>
      </c>
      <c r="AP116" s="5">
        <v>-5.8458070000000001E-2</v>
      </c>
      <c r="AQ116" s="5">
        <v>-5.5086250000000003E-2</v>
      </c>
      <c r="AR116" s="5">
        <v>-6.1678370000000003E-2</v>
      </c>
      <c r="AS116" s="5">
        <v>-7.7511599999999986E-2</v>
      </c>
      <c r="AT116" s="5">
        <v>-9.8386599999999991E-2</v>
      </c>
      <c r="AU116" s="5">
        <v>-0.11704737999999999</v>
      </c>
      <c r="AV116" s="5">
        <v>-0.14066683999999999</v>
      </c>
      <c r="AW116" s="5">
        <v>-0.15451004000000002</v>
      </c>
      <c r="AX116" s="5">
        <v>-0.16782277000000001</v>
      </c>
      <c r="AY116" s="5">
        <v>-0.18076424700000002</v>
      </c>
      <c r="AZ116" s="5">
        <v>-0.18725718600000002</v>
      </c>
      <c r="BA116" s="5">
        <v>-0.19226696199999999</v>
      </c>
      <c r="BB116" s="5">
        <v>-0.194783712</v>
      </c>
      <c r="BC116" s="5">
        <v>-0.19669203799999999</v>
      </c>
      <c r="BD116" s="5">
        <v>-0.19566417999999999</v>
      </c>
      <c r="BE116" s="5">
        <v>-0.19427087880000002</v>
      </c>
      <c r="BF116" s="5">
        <v>-0.19424397369999999</v>
      </c>
      <c r="BG116" s="5">
        <v>-0.200616248</v>
      </c>
      <c r="BH116" s="5">
        <v>-0.20676275099999999</v>
      </c>
      <c r="BI116" s="5">
        <v>-0.21271150689999999</v>
      </c>
      <c r="BK116" t="s">
        <v>147</v>
      </c>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row>
    <row r="117" spans="1:92" x14ac:dyDescent="0.25">
      <c r="A117" t="s">
        <v>148</v>
      </c>
      <c r="B117" s="5">
        <v>0</v>
      </c>
      <c r="C117" s="5">
        <v>0</v>
      </c>
      <c r="D117" s="5">
        <v>0</v>
      </c>
      <c r="E117" s="5">
        <v>0</v>
      </c>
      <c r="F117" s="5">
        <v>0</v>
      </c>
      <c r="G117" s="5">
        <v>0</v>
      </c>
      <c r="H117" s="5">
        <v>0</v>
      </c>
      <c r="I117" s="5">
        <v>0</v>
      </c>
      <c r="J117" s="5">
        <v>0</v>
      </c>
      <c r="K117" s="5">
        <v>1.6685950000000001E-2</v>
      </c>
      <c r="L117" s="5">
        <v>3.3144159999999999E-2</v>
      </c>
      <c r="M117" s="5">
        <v>3.8730390000000003E-2</v>
      </c>
      <c r="N117" s="5">
        <v>3.568698E-2</v>
      </c>
      <c r="O117" s="5">
        <v>2.7978139999999999E-2</v>
      </c>
      <c r="P117" s="5">
        <v>1.9472469999999999E-2</v>
      </c>
      <c r="Q117" s="5">
        <v>1.2035239999999999E-2</v>
      </c>
      <c r="R117" s="5">
        <v>7.6726199999999998E-3</v>
      </c>
      <c r="S117" s="5">
        <v>4.6062689999999996E-3</v>
      </c>
      <c r="T117" s="5">
        <v>2.414196E-3</v>
      </c>
      <c r="U117" s="5">
        <v>8.2138630000000001E-4</v>
      </c>
      <c r="V117" s="5">
        <v>-3.1937270000000003E-4</v>
      </c>
      <c r="W117" s="5">
        <v>-1.1947800000000001E-3</v>
      </c>
      <c r="X117" s="5">
        <v>-1.8538809999999999E-3</v>
      </c>
      <c r="Y117" s="5">
        <v>-2.2769800000000001E-3</v>
      </c>
      <c r="Z117" s="5">
        <v>-2.395126E-3</v>
      </c>
      <c r="AA117" s="5">
        <v>-1.9915559999999998E-3</v>
      </c>
      <c r="AB117" s="5">
        <v>-8.3943310000000003E-4</v>
      </c>
      <c r="AC117" s="5">
        <v>1.337225E-3</v>
      </c>
      <c r="AD117" s="5">
        <v>4.8738239999999997E-3</v>
      </c>
      <c r="AF117" t="s">
        <v>148</v>
      </c>
      <c r="AG117" s="5">
        <v>1.4093560000000001E-3</v>
      </c>
      <c r="AH117" s="5">
        <v>1.104165E-2</v>
      </c>
      <c r="AI117" s="5">
        <v>1.9832240000000001E-2</v>
      </c>
      <c r="AJ117" s="5">
        <v>2.5933729999999999E-2</v>
      </c>
      <c r="AK117" s="5">
        <v>9.2087309999999995E-3</v>
      </c>
      <c r="AL117" s="5">
        <v>-1.6350849999999999E-4</v>
      </c>
      <c r="AM117" s="5">
        <v>-1.1831110000000001E-2</v>
      </c>
      <c r="AN117" s="5">
        <v>-2.0420130000000002E-2</v>
      </c>
      <c r="AO117" s="5">
        <v>-2.9501599999999999E-2</v>
      </c>
      <c r="AP117" s="5">
        <v>-6.2608419999999998E-2</v>
      </c>
      <c r="AQ117" s="5">
        <v>-5.8110470000000004E-2</v>
      </c>
      <c r="AR117" s="5">
        <v>-6.4799609999999994E-2</v>
      </c>
      <c r="AS117" s="5">
        <v>-8.0056020000000006E-2</v>
      </c>
      <c r="AT117" s="5">
        <v>-0.10110886000000001</v>
      </c>
      <c r="AU117" s="5">
        <v>-0.12023353000000001</v>
      </c>
      <c r="AV117" s="5">
        <v>-0.14452976000000001</v>
      </c>
      <c r="AW117" s="5">
        <v>-0.15809238</v>
      </c>
      <c r="AX117" s="5">
        <v>-0.171036731</v>
      </c>
      <c r="AY117" s="5">
        <v>-0.18371780399999998</v>
      </c>
      <c r="AZ117" s="5">
        <v>-0.18957861370000001</v>
      </c>
      <c r="BA117" s="5">
        <v>-0.19379137269999999</v>
      </c>
      <c r="BB117" s="5">
        <v>-0.19525578000000002</v>
      </c>
      <c r="BC117" s="5">
        <v>-0.19597388099999999</v>
      </c>
      <c r="BD117" s="5">
        <v>-0.19343098</v>
      </c>
      <c r="BE117" s="5">
        <v>-0.190366126</v>
      </c>
      <c r="BF117" s="5">
        <v>-0.18849855600000001</v>
      </c>
      <c r="BG117" s="5">
        <v>-0.19306643310000002</v>
      </c>
      <c r="BH117" s="5">
        <v>-0.197042775</v>
      </c>
      <c r="BI117" s="5">
        <v>-0.200418176</v>
      </c>
      <c r="BK117" t="s">
        <v>148</v>
      </c>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row>
    <row r="118" spans="1:92" x14ac:dyDescent="0.25">
      <c r="A118" t="s">
        <v>149</v>
      </c>
      <c r="B118" s="5">
        <v>0</v>
      </c>
      <c r="C118" s="5">
        <v>0</v>
      </c>
      <c r="D118" s="5">
        <v>0</v>
      </c>
      <c r="E118" s="5">
        <v>0</v>
      </c>
      <c r="F118" s="5">
        <v>0</v>
      </c>
      <c r="G118" s="5">
        <v>0</v>
      </c>
      <c r="H118" s="5">
        <v>0</v>
      </c>
      <c r="I118" s="5">
        <v>0</v>
      </c>
      <c r="J118" s="5">
        <v>0</v>
      </c>
      <c r="K118" s="5">
        <v>2.4420250000000001E-2</v>
      </c>
      <c r="L118" s="5">
        <v>2.8002300000000001E-2</v>
      </c>
      <c r="M118" s="5">
        <v>2.926865E-2</v>
      </c>
      <c r="N118" s="5">
        <v>1.9619259999999999E-2</v>
      </c>
      <c r="O118" s="5">
        <v>1.1322870000000001E-2</v>
      </c>
      <c r="P118" s="5">
        <v>6.0397430000000002E-3</v>
      </c>
      <c r="Q118" s="5">
        <v>2.9945470000000002E-3</v>
      </c>
      <c r="R118" s="5">
        <v>1.3538599999999999E-3</v>
      </c>
      <c r="S118" s="5">
        <v>8.6242580000000005E-4</v>
      </c>
      <c r="T118" s="5">
        <v>2.0223910000000001E-3</v>
      </c>
      <c r="U118" s="5">
        <v>3.015331E-3</v>
      </c>
      <c r="V118" s="5">
        <v>4.3920890000000001E-3</v>
      </c>
      <c r="W118" s="5">
        <v>5.7987059999999998E-3</v>
      </c>
      <c r="X118" s="5">
        <v>7.4417609999999999E-3</v>
      </c>
      <c r="Y118" s="5">
        <v>9.1737290000000003E-3</v>
      </c>
      <c r="Z118" s="5">
        <v>1.1142300000000001E-2</v>
      </c>
      <c r="AA118" s="5">
        <v>1.35447E-2</v>
      </c>
      <c r="AB118" s="5">
        <v>1.6637119999999998E-2</v>
      </c>
      <c r="AC118" s="5">
        <v>2.0646370000000001E-2</v>
      </c>
      <c r="AD118" s="5">
        <v>2.5927660000000002E-2</v>
      </c>
      <c r="AF118" t="s">
        <v>149</v>
      </c>
      <c r="AG118" s="5">
        <v>1.29192E-3</v>
      </c>
      <c r="AH118" s="5">
        <v>1.216689E-2</v>
      </c>
      <c r="AI118" s="5">
        <v>2.1702240000000001E-2</v>
      </c>
      <c r="AJ118" s="5">
        <v>2.7961159999999999E-2</v>
      </c>
      <c r="AK118" s="5">
        <v>4.4526050000000001E-3</v>
      </c>
      <c r="AL118" s="5">
        <v>-6.2046000000000002E-3</v>
      </c>
      <c r="AM118" s="5">
        <v>-1.930318E-2</v>
      </c>
      <c r="AN118" s="5">
        <v>-2.896046E-2</v>
      </c>
      <c r="AO118" s="5">
        <v>-3.9295549999999999E-2</v>
      </c>
      <c r="AP118" s="5">
        <v>-7.4453480000000002E-2</v>
      </c>
      <c r="AQ118" s="5">
        <v>-8.3425699999999992E-2</v>
      </c>
      <c r="AR118" s="5">
        <v>-9.5831349999999982E-2</v>
      </c>
      <c r="AS118" s="5">
        <v>-0.11940674000000001</v>
      </c>
      <c r="AT118" s="5">
        <v>-0.14287512999999999</v>
      </c>
      <c r="AU118" s="5">
        <v>-0.16022525700000001</v>
      </c>
      <c r="AV118" s="5">
        <v>-0.182104453</v>
      </c>
      <c r="AW118" s="5">
        <v>-0.19388313999999998</v>
      </c>
      <c r="AX118" s="5">
        <v>-0.20525057419999998</v>
      </c>
      <c r="AY118" s="5">
        <v>-0.215654609</v>
      </c>
      <c r="AZ118" s="5">
        <v>-0.21914466899999999</v>
      </c>
      <c r="BA118" s="5">
        <v>-0.22104491100000001</v>
      </c>
      <c r="BB118" s="5">
        <v>-0.220266294</v>
      </c>
      <c r="BC118" s="5">
        <v>-0.218790239</v>
      </c>
      <c r="BD118" s="5">
        <v>-0.21401427100000001</v>
      </c>
      <c r="BE118" s="5">
        <v>-0.2088537</v>
      </c>
      <c r="BF118" s="5">
        <v>-0.2051943</v>
      </c>
      <c r="BG118" s="5">
        <v>-0.20862587999999999</v>
      </c>
      <c r="BH118" s="5">
        <v>-0.21143563000000001</v>
      </c>
      <c r="BI118" s="5">
        <v>-0.21366334000000001</v>
      </c>
      <c r="BK118" t="s">
        <v>149</v>
      </c>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row>
    <row r="119" spans="1:92" x14ac:dyDescent="0.25">
      <c r="A119" t="s">
        <v>150</v>
      </c>
      <c r="B119" s="5">
        <v>0</v>
      </c>
      <c r="C119" s="5">
        <v>0</v>
      </c>
      <c r="D119" s="5">
        <v>0</v>
      </c>
      <c r="E119" s="5">
        <v>0</v>
      </c>
      <c r="F119" s="5">
        <v>0</v>
      </c>
      <c r="G119" s="5">
        <v>0</v>
      </c>
      <c r="H119" s="5">
        <v>0</v>
      </c>
      <c r="I119" s="5">
        <v>0</v>
      </c>
      <c r="J119" s="5">
        <v>0</v>
      </c>
      <c r="K119" s="5">
        <v>2.4657040000000002E-2</v>
      </c>
      <c r="L119" s="5">
        <v>2.4392029999999999E-2</v>
      </c>
      <c r="M119" s="5">
        <v>2.6247329999999999E-2</v>
      </c>
      <c r="N119" s="5">
        <v>1.7863150000000001E-2</v>
      </c>
      <c r="O119" s="5">
        <v>1.257044E-2</v>
      </c>
      <c r="P119" s="5">
        <v>1.0645409999999999E-2</v>
      </c>
      <c r="Q119" s="5">
        <v>1.0507910000000001E-2</v>
      </c>
      <c r="R119" s="5">
        <v>1.064555E-2</v>
      </c>
      <c r="S119" s="5">
        <v>1.1579300000000001E-2</v>
      </c>
      <c r="T119" s="5">
        <v>1.407663E-2</v>
      </c>
      <c r="U119" s="5">
        <v>1.6092660000000002E-2</v>
      </c>
      <c r="V119" s="5">
        <v>1.8404340000000002E-2</v>
      </c>
      <c r="W119" s="5">
        <v>2.0677040000000001E-2</v>
      </c>
      <c r="X119" s="5">
        <v>2.3196439999999999E-2</v>
      </c>
      <c r="Y119" s="5">
        <v>2.580499E-2</v>
      </c>
      <c r="Z119" s="5">
        <v>2.8689880000000001E-2</v>
      </c>
      <c r="AA119" s="5">
        <v>3.2058040000000003E-2</v>
      </c>
      <c r="AB119" s="5">
        <v>3.6166080000000003E-2</v>
      </c>
      <c r="AC119" s="5">
        <v>4.1250719999999998E-2</v>
      </c>
      <c r="AD119" s="5">
        <v>4.7667359999999999E-2</v>
      </c>
      <c r="AF119" t="s">
        <v>150</v>
      </c>
      <c r="AG119" s="5">
        <v>9.3982400000000002E-4</v>
      </c>
      <c r="AH119" s="5">
        <v>1.034027E-2</v>
      </c>
      <c r="AI119" s="5">
        <v>1.8497639999999999E-2</v>
      </c>
      <c r="AJ119" s="5">
        <v>2.3836570000000001E-2</v>
      </c>
      <c r="AK119" s="5">
        <v>-2.630442E-4</v>
      </c>
      <c r="AL119" s="5">
        <v>-9.9988170000000001E-3</v>
      </c>
      <c r="AM119" s="5">
        <v>-2.146031E-2</v>
      </c>
      <c r="AN119" s="5">
        <v>-2.988267E-2</v>
      </c>
      <c r="AO119" s="5">
        <v>-3.8708039999999999E-2</v>
      </c>
      <c r="AP119" s="5">
        <v>-7.0123869999999991E-2</v>
      </c>
      <c r="AQ119" s="5">
        <v>-8.059297E-2</v>
      </c>
      <c r="AR119" s="5">
        <v>-9.0069670000000004E-2</v>
      </c>
      <c r="AS119" s="5">
        <v>-0.11033385000000001</v>
      </c>
      <c r="AT119" s="5">
        <v>-0.12876356</v>
      </c>
      <c r="AU119" s="5">
        <v>-0.14147459000000001</v>
      </c>
      <c r="AV119" s="5">
        <v>-0.15864708999999999</v>
      </c>
      <c r="AW119" s="5">
        <v>-0.16770945000000001</v>
      </c>
      <c r="AX119" s="5">
        <v>-0.17666369999999998</v>
      </c>
      <c r="AY119" s="5">
        <v>-0.18476236999999998</v>
      </c>
      <c r="AZ119" s="5">
        <v>-0.18708333999999999</v>
      </c>
      <c r="BA119" s="5">
        <v>-0.18800066000000001</v>
      </c>
      <c r="BB119" s="5">
        <v>-0.18648396</v>
      </c>
      <c r="BC119" s="5">
        <v>-0.18425955999999999</v>
      </c>
      <c r="BD119" s="5">
        <v>-0.17893001</v>
      </c>
      <c r="BE119" s="5">
        <v>-0.17320611999999999</v>
      </c>
      <c r="BF119" s="5">
        <v>-0.16873795999999999</v>
      </c>
      <c r="BG119" s="5">
        <v>-0.17068391999999999</v>
      </c>
      <c r="BH119" s="5">
        <v>-0.17195828000000002</v>
      </c>
      <c r="BI119" s="5">
        <v>-0.17258064000000001</v>
      </c>
      <c r="BK119" t="s">
        <v>150</v>
      </c>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row>
    <row r="120" spans="1:92" x14ac:dyDescent="0.25">
      <c r="A120" t="s">
        <v>151</v>
      </c>
      <c r="B120" s="5">
        <v>0</v>
      </c>
      <c r="C120" s="5">
        <v>0</v>
      </c>
      <c r="D120" s="5">
        <v>0</v>
      </c>
      <c r="E120" s="5">
        <v>0</v>
      </c>
      <c r="F120" s="5">
        <v>0</v>
      </c>
      <c r="G120" s="5">
        <v>0</v>
      </c>
      <c r="H120" s="5">
        <v>0</v>
      </c>
      <c r="I120" s="5">
        <v>0</v>
      </c>
      <c r="J120" s="5">
        <v>0</v>
      </c>
      <c r="K120" s="5">
        <v>2.7053199999999999E-2</v>
      </c>
      <c r="L120" s="5">
        <v>2.74457E-2</v>
      </c>
      <c r="M120" s="5">
        <v>2.7956080000000001E-2</v>
      </c>
      <c r="N120" s="5">
        <v>1.673943E-2</v>
      </c>
      <c r="O120" s="5">
        <v>8.5144250000000008E-3</v>
      </c>
      <c r="P120" s="5">
        <v>4.3716909999999996E-3</v>
      </c>
      <c r="Q120" s="5">
        <v>2.8593049999999999E-3</v>
      </c>
      <c r="R120" s="5">
        <v>2.3093570000000002E-3</v>
      </c>
      <c r="S120" s="5">
        <v>2.9480000000000001E-3</v>
      </c>
      <c r="T120" s="5">
        <v>5.4932380000000001E-3</v>
      </c>
      <c r="U120" s="5">
        <v>7.6950919999999997E-3</v>
      </c>
      <c r="V120" s="5">
        <v>1.030058E-2</v>
      </c>
      <c r="W120" s="5">
        <v>1.290668E-2</v>
      </c>
      <c r="X120" s="5">
        <v>1.5788799999999999E-2</v>
      </c>
      <c r="Y120" s="5">
        <v>1.8750360000000001E-2</v>
      </c>
      <c r="Z120" s="5">
        <v>2.1978399999999999E-2</v>
      </c>
      <c r="AA120" s="5">
        <v>2.566015E-2</v>
      </c>
      <c r="AB120" s="5">
        <v>3.00816E-2</v>
      </c>
      <c r="AC120" s="5">
        <v>3.5449750000000002E-2</v>
      </c>
      <c r="AD120" s="5">
        <v>4.2149430000000002E-2</v>
      </c>
      <c r="AF120" t="s">
        <v>151</v>
      </c>
      <c r="AG120" s="5">
        <v>1.1837659999999999E-3</v>
      </c>
      <c r="AH120" s="5">
        <v>1.219256E-2</v>
      </c>
      <c r="AI120" s="5">
        <v>2.1734980000000001E-2</v>
      </c>
      <c r="AJ120" s="5">
        <v>2.7903939999999999E-2</v>
      </c>
      <c r="AK120" s="5">
        <v>1.511543E-3</v>
      </c>
      <c r="AL120" s="5">
        <v>-9.750145E-3</v>
      </c>
      <c r="AM120" s="5">
        <v>-2.3118909999999999E-2</v>
      </c>
      <c r="AN120" s="5">
        <v>-3.2929899999999998E-2</v>
      </c>
      <c r="AO120" s="5">
        <v>-4.3261460000000002E-2</v>
      </c>
      <c r="AP120" s="5">
        <v>-7.8941800000000006E-2</v>
      </c>
      <c r="AQ120" s="5">
        <v>-9.0629299999999996E-2</v>
      </c>
      <c r="AR120" s="5">
        <v>-0.10334492000000001</v>
      </c>
      <c r="AS120" s="5">
        <v>-0.12823757</v>
      </c>
      <c r="AT120" s="5">
        <v>-0.151472575</v>
      </c>
      <c r="AU120" s="5">
        <v>-0.16772730899999999</v>
      </c>
      <c r="AV120" s="5">
        <v>-0.188341695</v>
      </c>
      <c r="AW120" s="5">
        <v>-0.19902664299999998</v>
      </c>
      <c r="AX120" s="5">
        <v>-0.20926999999999998</v>
      </c>
      <c r="AY120" s="5">
        <v>-0.21833376199999999</v>
      </c>
      <c r="AZ120" s="5">
        <v>-0.22060390800000002</v>
      </c>
      <c r="BA120" s="5">
        <v>-0.22119542</v>
      </c>
      <c r="BB120" s="5">
        <v>-0.21904131999999998</v>
      </c>
      <c r="BC120" s="5">
        <v>-0.21612920000000002</v>
      </c>
      <c r="BD120" s="5">
        <v>-0.20981063999999999</v>
      </c>
      <c r="BE120" s="5">
        <v>-0.20312759999999999</v>
      </c>
      <c r="BF120" s="5">
        <v>-0.19799185</v>
      </c>
      <c r="BG120" s="5">
        <v>-0.20016139999999999</v>
      </c>
      <c r="BH120" s="5">
        <v>-0.20171924999999999</v>
      </c>
      <c r="BI120" s="5">
        <v>-0.20266256999999999</v>
      </c>
      <c r="BK120" t="s">
        <v>151</v>
      </c>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row>
    <row r="121" spans="1:92" x14ac:dyDescent="0.25">
      <c r="A121" t="s">
        <v>152</v>
      </c>
      <c r="B121" s="5">
        <v>0</v>
      </c>
      <c r="C121" s="5">
        <v>0</v>
      </c>
      <c r="D121" s="5">
        <v>0</v>
      </c>
      <c r="E121" s="5">
        <v>0</v>
      </c>
      <c r="F121" s="5">
        <v>0</v>
      </c>
      <c r="G121" s="5">
        <v>0</v>
      </c>
      <c r="H121" s="5">
        <v>0</v>
      </c>
      <c r="I121" s="5">
        <v>0</v>
      </c>
      <c r="J121" s="5">
        <v>0</v>
      </c>
      <c r="K121" s="5">
        <v>2.2461160000000001E-2</v>
      </c>
      <c r="L121" s="5">
        <v>3.220344E-2</v>
      </c>
      <c r="M121" s="5">
        <v>3.4794360000000003E-2</v>
      </c>
      <c r="N121" s="5">
        <v>2.677626E-2</v>
      </c>
      <c r="O121" s="5">
        <v>1.7450879999999998E-2</v>
      </c>
      <c r="P121" s="5">
        <v>9.8223909999999998E-3</v>
      </c>
      <c r="Q121" s="5">
        <v>4.3227669999999999E-3</v>
      </c>
      <c r="R121" s="5">
        <v>1.199489E-3</v>
      </c>
      <c r="S121" s="5">
        <v>-5.0993510000000002E-4</v>
      </c>
      <c r="T121" s="5">
        <v>-6.4758280000000001E-4</v>
      </c>
      <c r="U121" s="5">
        <v>-4.6081639999999999E-4</v>
      </c>
      <c r="V121" s="5">
        <v>3.1583989999999998E-4</v>
      </c>
      <c r="W121" s="5">
        <v>1.3777489999999999E-3</v>
      </c>
      <c r="X121" s="5">
        <v>2.8335209999999999E-3</v>
      </c>
      <c r="Y121" s="5">
        <v>4.5943900000000003E-3</v>
      </c>
      <c r="Z121" s="5">
        <v>6.788756E-3</v>
      </c>
      <c r="AA121" s="5">
        <v>9.6332350000000004E-3</v>
      </c>
      <c r="AB121" s="5">
        <v>1.338436E-2</v>
      </c>
      <c r="AC121" s="5">
        <v>1.8308390000000001E-2</v>
      </c>
      <c r="AD121" s="5">
        <v>2.4760509999999999E-2</v>
      </c>
      <c r="AF121" t="s">
        <v>152</v>
      </c>
      <c r="AG121" s="5">
        <v>8.216613E-4</v>
      </c>
      <c r="AH121" s="5">
        <v>1.153392E-2</v>
      </c>
      <c r="AI121" s="5">
        <v>2.095609E-2</v>
      </c>
      <c r="AJ121" s="5">
        <v>2.7172689999999999E-2</v>
      </c>
      <c r="AK121" s="5">
        <v>6.054696E-3</v>
      </c>
      <c r="AL121" s="5">
        <v>-4.3047349999999996E-3</v>
      </c>
      <c r="AM121" s="5">
        <v>-1.7252610000000002E-2</v>
      </c>
      <c r="AN121" s="5">
        <v>-2.6799360000000001E-2</v>
      </c>
      <c r="AO121" s="5">
        <v>-3.676952E-2</v>
      </c>
      <c r="AP121" s="5">
        <v>-7.1384119999999995E-2</v>
      </c>
      <c r="AQ121" s="5">
        <v>-7.3194560000000006E-2</v>
      </c>
      <c r="AR121" s="5">
        <v>-8.3802639999999984E-2</v>
      </c>
      <c r="AS121" s="5">
        <v>-0.10556673999999999</v>
      </c>
      <c r="AT121" s="5">
        <v>-0.12996311999999999</v>
      </c>
      <c r="AU121" s="5">
        <v>-0.14973460900000002</v>
      </c>
      <c r="AV121" s="5">
        <v>-0.17417223299999998</v>
      </c>
      <c r="AW121" s="5">
        <v>-0.187186511</v>
      </c>
      <c r="AX121" s="5">
        <v>-0.1995049351</v>
      </c>
      <c r="AY121" s="5">
        <v>-0.21087058279999998</v>
      </c>
      <c r="AZ121" s="5">
        <v>-0.21499981640000002</v>
      </c>
      <c r="BA121" s="5">
        <v>-0.2171851601</v>
      </c>
      <c r="BB121" s="5">
        <v>-0.216329251</v>
      </c>
      <c r="BC121" s="5">
        <v>-0.21456947900000001</v>
      </c>
      <c r="BD121" s="5">
        <v>-0.20917660999999999</v>
      </c>
      <c r="BE121" s="5">
        <v>-0.203310244</v>
      </c>
      <c r="BF121" s="5">
        <v>-0.198756765</v>
      </c>
      <c r="BG121" s="5">
        <v>-0.20129263999999999</v>
      </c>
      <c r="BH121" s="5">
        <v>-0.20295161</v>
      </c>
      <c r="BI121" s="5">
        <v>-0.20380049</v>
      </c>
      <c r="BK121" t="s">
        <v>152</v>
      </c>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row>
    <row r="122" spans="1:92" x14ac:dyDescent="0.25">
      <c r="A122" t="s">
        <v>153</v>
      </c>
      <c r="B122" s="5">
        <v>0</v>
      </c>
      <c r="C122" s="5">
        <v>0</v>
      </c>
      <c r="D122" s="5">
        <v>0</v>
      </c>
      <c r="E122" s="5">
        <v>0</v>
      </c>
      <c r="F122" s="5">
        <v>0</v>
      </c>
      <c r="G122" s="5">
        <v>0</v>
      </c>
      <c r="H122" s="5">
        <v>0</v>
      </c>
      <c r="I122" s="5">
        <v>0</v>
      </c>
      <c r="J122" s="5">
        <v>0</v>
      </c>
      <c r="K122" s="5">
        <v>1.423445E-3</v>
      </c>
      <c r="L122" s="5">
        <v>5.4527680000000002E-2</v>
      </c>
      <c r="M122" s="5">
        <v>6.9252270000000005E-2</v>
      </c>
      <c r="N122" s="5">
        <v>7.788523E-2</v>
      </c>
      <c r="O122" s="5">
        <v>6.4896949999999995E-2</v>
      </c>
      <c r="P122" s="5">
        <v>4.1757139999999998E-2</v>
      </c>
      <c r="Q122" s="5">
        <v>1.7847809999999999E-2</v>
      </c>
      <c r="R122" s="5">
        <v>2.8330289999999999E-3</v>
      </c>
      <c r="S122" s="5">
        <v>-9.7267659999999995E-3</v>
      </c>
      <c r="T122" s="5">
        <v>-2.2602859999999999E-2</v>
      </c>
      <c r="U122" s="5">
        <v>-3.2461980000000001E-2</v>
      </c>
      <c r="V122" s="5">
        <v>-4.1368620000000002E-2</v>
      </c>
      <c r="W122" s="5">
        <v>-4.9253900000000003E-2</v>
      </c>
      <c r="X122" s="5">
        <v>-5.6874790000000001E-2</v>
      </c>
      <c r="Y122" s="5">
        <v>-6.3847399999999999E-2</v>
      </c>
      <c r="Z122" s="5">
        <v>-7.0417750000000001E-2</v>
      </c>
      <c r="AA122" s="5">
        <v>-7.6349680000000003E-2</v>
      </c>
      <c r="AB122" s="5">
        <v>-8.1476030000000005E-2</v>
      </c>
      <c r="AC122" s="5">
        <v>-8.5471530000000004E-2</v>
      </c>
      <c r="AD122" s="5">
        <v>-8.8070019999999999E-2</v>
      </c>
      <c r="AF122" t="s">
        <v>153</v>
      </c>
      <c r="AG122" s="5">
        <v>1.847446E-3</v>
      </c>
      <c r="AH122" s="5">
        <v>1.206844E-2</v>
      </c>
      <c r="AI122" s="5">
        <v>2.2005879999999998E-2</v>
      </c>
      <c r="AJ122" s="5">
        <v>2.9424929999999998E-2</v>
      </c>
      <c r="AK122" s="5">
        <v>3.0120279999999999E-2</v>
      </c>
      <c r="AL122" s="5">
        <v>2.256186E-2</v>
      </c>
      <c r="AM122" s="5">
        <v>1.041017E-2</v>
      </c>
      <c r="AN122" s="5">
        <v>1.2202020000000001E-3</v>
      </c>
      <c r="AO122" s="5">
        <v>-8.6026550000000007E-3</v>
      </c>
      <c r="AP122" s="5">
        <v>-4.2162485E-2</v>
      </c>
      <c r="AQ122" s="5">
        <v>-3.2731299999999991E-3</v>
      </c>
      <c r="AR122" s="5">
        <v>-3.4112499999999907E-3</v>
      </c>
      <c r="AS122" s="5">
        <v>-8.9185799999999954E-3</v>
      </c>
      <c r="AT122" s="5">
        <v>-3.7039050000000004E-2</v>
      </c>
      <c r="AU122" s="5">
        <v>-7.1664859999999997E-2</v>
      </c>
      <c r="AV122" s="5">
        <v>-0.11318319000000002</v>
      </c>
      <c r="AW122" s="5">
        <v>-0.13766497100000002</v>
      </c>
      <c r="AX122" s="5">
        <v>-0.16027276600000001</v>
      </c>
      <c r="AY122" s="5">
        <v>-0.18340486</v>
      </c>
      <c r="AZ122" s="5">
        <v>-0.19729798000000001</v>
      </c>
      <c r="BA122" s="5">
        <v>-0.20869862</v>
      </c>
      <c r="BB122" s="5">
        <v>-0.21642689999999998</v>
      </c>
      <c r="BC122" s="5">
        <v>-0.22318379000000002</v>
      </c>
      <c r="BD122" s="5">
        <v>-0.2261184</v>
      </c>
      <c r="BE122" s="5">
        <v>-0.22836475000000001</v>
      </c>
      <c r="BF122" s="5">
        <v>-0.23169168000000001</v>
      </c>
      <c r="BG122" s="5">
        <v>-0.24166503</v>
      </c>
      <c r="BH122" s="5">
        <v>-0.25101952999999999</v>
      </c>
      <c r="BI122" s="5">
        <v>-0.25980402000000002</v>
      </c>
      <c r="BK122" t="s">
        <v>153</v>
      </c>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row>
    <row r="123" spans="1:92" x14ac:dyDescent="0.25">
      <c r="A123" t="s">
        <v>154</v>
      </c>
      <c r="B123" s="5">
        <v>0</v>
      </c>
      <c r="C123" s="5">
        <v>0</v>
      </c>
      <c r="D123" s="5">
        <v>0</v>
      </c>
      <c r="E123" s="5">
        <v>0</v>
      </c>
      <c r="F123" s="5">
        <v>0</v>
      </c>
      <c r="G123" s="5">
        <v>0</v>
      </c>
      <c r="H123" s="5">
        <v>0</v>
      </c>
      <c r="I123" s="5">
        <v>0</v>
      </c>
      <c r="J123" s="5">
        <v>0</v>
      </c>
      <c r="K123" s="5">
        <v>1.305643E-3</v>
      </c>
      <c r="L123" s="5">
        <v>5.9305410000000003E-2</v>
      </c>
      <c r="M123" s="5">
        <v>7.4589740000000002E-2</v>
      </c>
      <c r="N123" s="5">
        <v>8.3988439999999998E-2</v>
      </c>
      <c r="O123" s="5">
        <v>7.029299E-2</v>
      </c>
      <c r="P123" s="5">
        <v>4.6288959999999997E-2</v>
      </c>
      <c r="Q123" s="5">
        <v>2.2036360000000001E-2</v>
      </c>
      <c r="R123" s="5">
        <v>7.5525820000000004E-3</v>
      </c>
      <c r="S123" s="5">
        <v>-4.3681400000000004E-3</v>
      </c>
      <c r="T123" s="5">
        <v>-1.678207E-2</v>
      </c>
      <c r="U123" s="5">
        <v>-2.6002250000000001E-2</v>
      </c>
      <c r="V123" s="5">
        <v>-3.4338710000000001E-2</v>
      </c>
      <c r="W123" s="5">
        <v>-4.1673349999999998E-2</v>
      </c>
      <c r="X123" s="5">
        <v>-4.8822209999999998E-2</v>
      </c>
      <c r="Y123" s="5">
        <v>-5.5362260000000003E-2</v>
      </c>
      <c r="Z123" s="5">
        <v>-6.1549149999999997E-2</v>
      </c>
      <c r="AA123" s="5">
        <v>-6.7107410000000006E-2</v>
      </c>
      <c r="AB123" s="5">
        <v>-7.1879709999999999E-2</v>
      </c>
      <c r="AC123" s="5">
        <v>-7.5511149999999999E-2</v>
      </c>
      <c r="AD123" s="5">
        <v>-7.7755340000000006E-2</v>
      </c>
      <c r="AF123" t="s">
        <v>154</v>
      </c>
      <c r="AG123" s="5">
        <v>1.104715E-3</v>
      </c>
      <c r="AH123" s="5">
        <v>1.130664E-2</v>
      </c>
      <c r="AI123" s="5">
        <v>2.1194910000000001E-2</v>
      </c>
      <c r="AJ123" s="5">
        <v>2.8516059999999999E-2</v>
      </c>
      <c r="AK123" s="5">
        <v>3.0660900000000001E-2</v>
      </c>
      <c r="AL123" s="5">
        <v>2.2278840000000001E-2</v>
      </c>
      <c r="AM123" s="5">
        <v>9.6953079999999997E-3</v>
      </c>
      <c r="AN123" s="5">
        <v>3.2900410000000002E-4</v>
      </c>
      <c r="AO123" s="5">
        <v>-9.4543600000000002E-3</v>
      </c>
      <c r="AP123" s="5">
        <v>-4.1776216999999997E-2</v>
      </c>
      <c r="AQ123" s="5">
        <v>1.3324600000000006E-3</v>
      </c>
      <c r="AR123" s="5">
        <v>1.6959900000000083E-3</v>
      </c>
      <c r="AS123" s="5">
        <v>-2.8972099999999973E-3</v>
      </c>
      <c r="AT123" s="5">
        <v>-3.1488009999999997E-2</v>
      </c>
      <c r="AU123" s="5">
        <v>-6.6654039999999998E-2</v>
      </c>
      <c r="AV123" s="5">
        <v>-0.10826964</v>
      </c>
      <c r="AW123" s="5">
        <v>-0.131935418</v>
      </c>
      <c r="AX123" s="5">
        <v>-0.15363913999999998</v>
      </c>
      <c r="AY123" s="5">
        <v>-0.17606307000000002</v>
      </c>
      <c r="AZ123" s="5">
        <v>-0.18907125</v>
      </c>
      <c r="BA123" s="5">
        <v>-0.19963671</v>
      </c>
      <c r="BB123" s="5">
        <v>-0.20651934999999999</v>
      </c>
      <c r="BC123" s="5">
        <v>-0.21253921000000001</v>
      </c>
      <c r="BD123" s="5">
        <v>-0.21474726</v>
      </c>
      <c r="BE123" s="5">
        <v>-0.21634514999999999</v>
      </c>
      <c r="BF123" s="5">
        <v>-0.21909241000000002</v>
      </c>
      <c r="BG123" s="5">
        <v>-0.22866171000000002</v>
      </c>
      <c r="BH123" s="5">
        <v>-0.23765215000000001</v>
      </c>
      <c r="BI123" s="5">
        <v>-0.24609134000000002</v>
      </c>
      <c r="BK123" t="s">
        <v>154</v>
      </c>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row>
    <row r="124" spans="1:92" x14ac:dyDescent="0.25">
      <c r="A124" t="s">
        <v>155</v>
      </c>
      <c r="B124" s="5">
        <v>0</v>
      </c>
      <c r="C124" s="5">
        <v>0</v>
      </c>
      <c r="D124" s="5">
        <v>0</v>
      </c>
      <c r="E124" s="5">
        <v>0</v>
      </c>
      <c r="F124" s="5">
        <v>0</v>
      </c>
      <c r="G124" s="5">
        <v>0</v>
      </c>
      <c r="H124" s="5">
        <v>0</v>
      </c>
      <c r="I124" s="5">
        <v>0</v>
      </c>
      <c r="J124" s="5">
        <v>0</v>
      </c>
      <c r="K124" s="5">
        <v>4.6959609999999999E-2</v>
      </c>
      <c r="L124" s="5">
        <v>8.5485140000000003E-4</v>
      </c>
      <c r="M124" s="5">
        <v>-9.6151740000000006E-3</v>
      </c>
      <c r="N124" s="5">
        <v>-3.6031590000000002E-2</v>
      </c>
      <c r="O124" s="5">
        <v>-3.8630249999999998E-2</v>
      </c>
      <c r="P124" s="5">
        <v>-2.6192960000000001E-2</v>
      </c>
      <c r="Q124" s="5">
        <v>-9.4897369999999998E-3</v>
      </c>
      <c r="R124" s="5">
        <v>8.0844200000000004E-4</v>
      </c>
      <c r="S124" s="5">
        <v>1.104202E-2</v>
      </c>
      <c r="T124" s="5">
        <v>2.5022840000000001E-2</v>
      </c>
      <c r="U124" s="5">
        <v>3.5804250000000003E-2</v>
      </c>
      <c r="V124" s="5">
        <v>4.6599300000000003E-2</v>
      </c>
      <c r="W124" s="5">
        <v>5.6640530000000001E-2</v>
      </c>
      <c r="X124" s="5">
        <v>6.7049239999999996E-2</v>
      </c>
      <c r="Y124" s="5">
        <v>7.7126539999999993E-2</v>
      </c>
      <c r="Z124" s="5">
        <v>8.7413969999999994E-2</v>
      </c>
      <c r="AA124" s="5">
        <v>9.8030069999999997E-2</v>
      </c>
      <c r="AB124" s="5">
        <v>0.10936</v>
      </c>
      <c r="AC124" s="5">
        <v>0.12151099999999999</v>
      </c>
      <c r="AD124" s="5">
        <v>0.13495799999999999</v>
      </c>
      <c r="AF124" t="s">
        <v>155</v>
      </c>
      <c r="AG124" s="5">
        <v>1.5953429999999999E-3</v>
      </c>
      <c r="AH124" s="5">
        <v>1.4072879999999999E-2</v>
      </c>
      <c r="AI124" s="5">
        <v>2.3705469999999999E-2</v>
      </c>
      <c r="AJ124" s="5">
        <v>2.8905670000000001E-2</v>
      </c>
      <c r="AK124" s="5">
        <v>-2.1657019999999999E-2</v>
      </c>
      <c r="AL124" s="5">
        <v>-3.4315039999999998E-2</v>
      </c>
      <c r="AM124" s="5">
        <v>-4.8339300000000002E-2</v>
      </c>
      <c r="AN124" s="5">
        <v>-5.848565E-2</v>
      </c>
      <c r="AO124" s="5">
        <v>-6.9472419999999993E-2</v>
      </c>
      <c r="AP124" s="5">
        <v>-0.11083939</v>
      </c>
      <c r="AQ124" s="5">
        <v>-0.16445914859999999</v>
      </c>
      <c r="AR124" s="5">
        <v>-0.18608517399999999</v>
      </c>
      <c r="AS124" s="5">
        <v>-0.22560759</v>
      </c>
      <c r="AT124" s="5">
        <v>-0.24328225000000001</v>
      </c>
      <c r="AU124" s="5">
        <v>-0.24346496000000001</v>
      </c>
      <c r="AV124" s="5">
        <v>-0.24749373699999999</v>
      </c>
      <c r="AW124" s="5">
        <v>-0.24750855800000002</v>
      </c>
      <c r="AX124" s="5">
        <v>-0.24859898000000002</v>
      </c>
      <c r="AY124" s="5">
        <v>-0.24710915999999999</v>
      </c>
      <c r="AZ124" s="5">
        <v>-0.24052175000000001</v>
      </c>
      <c r="BA124" s="5">
        <v>-0.23300969999999999</v>
      </c>
      <c r="BB124" s="5">
        <v>-0.22339947000000002</v>
      </c>
      <c r="BC124" s="5">
        <v>-0.21321676000000001</v>
      </c>
      <c r="BD124" s="5">
        <v>-0.19985346000000001</v>
      </c>
      <c r="BE124" s="5">
        <v>-0.18646603</v>
      </c>
      <c r="BF124" s="5">
        <v>-0.17514392999999998</v>
      </c>
      <c r="BG124" s="5">
        <v>-0.17193999999999998</v>
      </c>
      <c r="BH124" s="5">
        <v>-0.16786800000000002</v>
      </c>
      <c r="BI124" s="5">
        <v>-0.16306000000000001</v>
      </c>
      <c r="BK124" t="s">
        <v>155</v>
      </c>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row>
    <row r="125" spans="1:92" x14ac:dyDescent="0.25">
      <c r="A125" t="s">
        <v>156</v>
      </c>
      <c r="B125" s="5">
        <v>0</v>
      </c>
      <c r="C125" s="5">
        <v>0</v>
      </c>
      <c r="D125" s="5">
        <v>0</v>
      </c>
      <c r="E125" s="5">
        <v>0</v>
      </c>
      <c r="F125" s="5">
        <v>0</v>
      </c>
      <c r="G125" s="5">
        <v>0</v>
      </c>
      <c r="H125" s="5">
        <v>0</v>
      </c>
      <c r="I125" s="5">
        <v>0</v>
      </c>
      <c r="J125" s="5">
        <v>0</v>
      </c>
      <c r="K125" s="5">
        <v>3.7102219999999998E-2</v>
      </c>
      <c r="L125" s="5">
        <v>1.4961149999999999E-2</v>
      </c>
      <c r="M125" s="5">
        <v>1.047988E-2</v>
      </c>
      <c r="N125" s="5">
        <v>-7.2712369999999998E-3</v>
      </c>
      <c r="O125" s="5">
        <v>-1.148893E-2</v>
      </c>
      <c r="P125" s="5">
        <v>-5.9753250000000001E-3</v>
      </c>
      <c r="Q125" s="5">
        <v>3.0548009999999998E-3</v>
      </c>
      <c r="R125" s="5">
        <v>9.3088670000000002E-3</v>
      </c>
      <c r="S125" s="5">
        <v>1.595796E-2</v>
      </c>
      <c r="T125" s="5">
        <v>2.5291660000000001E-2</v>
      </c>
      <c r="U125" s="5">
        <v>3.2780280000000002E-2</v>
      </c>
      <c r="V125" s="5">
        <v>4.0398999999999997E-2</v>
      </c>
      <c r="W125" s="5">
        <v>4.757753E-2</v>
      </c>
      <c r="X125" s="5">
        <v>5.5043469999999997E-2</v>
      </c>
      <c r="Y125" s="5">
        <v>6.2373739999999997E-2</v>
      </c>
      <c r="Z125" s="5">
        <v>6.9942379999999998E-2</v>
      </c>
      <c r="AA125" s="5">
        <v>7.7936900000000003E-2</v>
      </c>
      <c r="AB125" s="5">
        <v>8.6692809999999995E-2</v>
      </c>
      <c r="AC125" s="5">
        <v>9.6387280000000006E-2</v>
      </c>
      <c r="AD125" s="5">
        <v>0.107464</v>
      </c>
      <c r="AF125" t="s">
        <v>156</v>
      </c>
      <c r="AG125" s="5">
        <v>7.9264639999999996E-4</v>
      </c>
      <c r="AH125" s="5">
        <v>1.233821E-2</v>
      </c>
      <c r="AI125" s="5">
        <v>2.1536920000000001E-2</v>
      </c>
      <c r="AJ125" s="5">
        <v>2.676473E-2</v>
      </c>
      <c r="AK125" s="5">
        <v>-1.2402720000000001E-2</v>
      </c>
      <c r="AL125" s="5">
        <v>-2.4521210000000002E-2</v>
      </c>
      <c r="AM125" s="5">
        <v>-3.7929909999999997E-2</v>
      </c>
      <c r="AN125" s="5">
        <v>-4.746003E-2</v>
      </c>
      <c r="AO125" s="5">
        <v>-5.7470010000000002E-2</v>
      </c>
      <c r="AP125" s="5">
        <v>-9.5433779999999996E-2</v>
      </c>
      <c r="AQ125" s="5">
        <v>-0.12583585</v>
      </c>
      <c r="AR125" s="5">
        <v>-0.14086112000000001</v>
      </c>
      <c r="AS125" s="5">
        <v>-0.17050723699999998</v>
      </c>
      <c r="AT125" s="5">
        <v>-0.18840393</v>
      </c>
      <c r="AU125" s="5">
        <v>-0.19417232500000001</v>
      </c>
      <c r="AV125" s="5">
        <v>-0.20419519899999999</v>
      </c>
      <c r="AW125" s="5">
        <v>-0.20731613300000001</v>
      </c>
      <c r="AX125" s="5">
        <v>-0.21100404</v>
      </c>
      <c r="AY125" s="5">
        <v>-0.21301834</v>
      </c>
      <c r="AZ125" s="5">
        <v>-0.20930372</v>
      </c>
      <c r="BA125" s="5">
        <v>-0.20443900000000001</v>
      </c>
      <c r="BB125" s="5">
        <v>-0.19723146999999999</v>
      </c>
      <c r="BC125" s="5">
        <v>-0.18943153000000001</v>
      </c>
      <c r="BD125" s="5">
        <v>-0.17834425999999998</v>
      </c>
      <c r="BE125" s="5">
        <v>-0.16714461999999999</v>
      </c>
      <c r="BF125" s="5">
        <v>-0.15775709999999998</v>
      </c>
      <c r="BG125" s="5">
        <v>-0.15615819000000003</v>
      </c>
      <c r="BH125" s="5">
        <v>-0.15376871999999997</v>
      </c>
      <c r="BI125" s="5">
        <v>-0.15065600000000001</v>
      </c>
      <c r="BK125" t="s">
        <v>156</v>
      </c>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row>
    <row r="126" spans="1:92" x14ac:dyDescent="0.25">
      <c r="A126" t="s">
        <v>157</v>
      </c>
      <c r="B126" s="5">
        <v>0</v>
      </c>
      <c r="C126" s="5">
        <v>0</v>
      </c>
      <c r="D126" s="5">
        <v>0</v>
      </c>
      <c r="E126" s="5">
        <v>0</v>
      </c>
      <c r="F126" s="5">
        <v>0</v>
      </c>
      <c r="G126" s="5">
        <v>0</v>
      </c>
      <c r="H126" s="5">
        <v>0</v>
      </c>
      <c r="I126" s="5">
        <v>0</v>
      </c>
      <c r="J126" s="5">
        <v>0</v>
      </c>
      <c r="K126" s="5">
        <v>1.831634E-2</v>
      </c>
      <c r="L126" s="5">
        <v>3.679723E-2</v>
      </c>
      <c r="M126" s="5">
        <v>4.1460770000000001E-2</v>
      </c>
      <c r="N126" s="5">
        <v>3.6650019999999998E-2</v>
      </c>
      <c r="O126" s="5">
        <v>2.6417429999999999E-2</v>
      </c>
      <c r="P126" s="5">
        <v>1.56136E-2</v>
      </c>
      <c r="Q126" s="5">
        <v>6.4475579999999999E-3</v>
      </c>
      <c r="R126" s="5">
        <v>9.4554489999999997E-4</v>
      </c>
      <c r="S126" s="5">
        <v>-2.9951520000000001E-3</v>
      </c>
      <c r="T126" s="5">
        <v>-5.8360169999999998E-3</v>
      </c>
      <c r="U126" s="5">
        <v>-7.8907019999999994E-3</v>
      </c>
      <c r="V126" s="5">
        <v>-9.4148070000000007E-3</v>
      </c>
      <c r="W126" s="5">
        <v>-1.0644219999999999E-2</v>
      </c>
      <c r="X126" s="5">
        <v>-1.164769E-2</v>
      </c>
      <c r="Y126" s="5">
        <v>-1.2434829999999999E-2</v>
      </c>
      <c r="Z126" s="5">
        <v>-1.295641E-2</v>
      </c>
      <c r="AA126" s="5">
        <v>-1.3005569999999999E-2</v>
      </c>
      <c r="AB126" s="5">
        <v>-1.235579E-2</v>
      </c>
      <c r="AC126" s="5">
        <v>-1.076045E-2</v>
      </c>
      <c r="AD126" s="5">
        <v>-7.8841209999999991E-3</v>
      </c>
      <c r="AF126" t="s">
        <v>157</v>
      </c>
      <c r="AG126" s="5">
        <v>1.633853E-3</v>
      </c>
      <c r="AH126" s="5">
        <v>1.207686E-2</v>
      </c>
      <c r="AI126" s="5">
        <v>2.1610509999999999E-2</v>
      </c>
      <c r="AJ126" s="5">
        <v>2.826994E-2</v>
      </c>
      <c r="AK126" s="5">
        <v>1.1789239999999999E-2</v>
      </c>
      <c r="AL126" s="5">
        <v>1.3573050000000001E-3</v>
      </c>
      <c r="AM126" s="5">
        <v>-1.150763E-2</v>
      </c>
      <c r="AN126" s="5">
        <v>-2.106806E-2</v>
      </c>
      <c r="AO126" s="5">
        <v>-3.1228949999999998E-2</v>
      </c>
      <c r="AP126" s="5">
        <v>-6.5030649999999995E-2</v>
      </c>
      <c r="AQ126" s="5">
        <v>-6.0862470000000002E-2</v>
      </c>
      <c r="AR126" s="5">
        <v>-7.0561230000000003E-2</v>
      </c>
      <c r="AS126" s="5">
        <v>-8.9407979999999998E-2</v>
      </c>
      <c r="AT126" s="5">
        <v>-0.11458957</v>
      </c>
      <c r="AU126" s="5">
        <v>-0.13712839999999998</v>
      </c>
      <c r="AV126" s="5">
        <v>-0.164308442</v>
      </c>
      <c r="AW126" s="5">
        <v>-0.17985245509999997</v>
      </c>
      <c r="AX126" s="5">
        <v>-0.19441515200000001</v>
      </c>
      <c r="AY126" s="5">
        <v>-0.20842001699999999</v>
      </c>
      <c r="AZ126" s="5">
        <v>-0.21499770200000001</v>
      </c>
      <c r="BA126" s="5">
        <v>-0.21975080699999999</v>
      </c>
      <c r="BB126" s="5">
        <v>-0.22158822</v>
      </c>
      <c r="BC126" s="5">
        <v>-0.22261169</v>
      </c>
      <c r="BD126" s="5">
        <v>-0.22029583</v>
      </c>
      <c r="BE126" s="5">
        <v>-0.21741841000000001</v>
      </c>
      <c r="BF126" s="5">
        <v>-0.21582657</v>
      </c>
      <c r="BG126" s="5">
        <v>-0.22090579000000002</v>
      </c>
      <c r="BH126" s="5">
        <v>-0.22552245000000001</v>
      </c>
      <c r="BI126" s="5">
        <v>-0.22965412099999999</v>
      </c>
      <c r="BK126" t="s">
        <v>157</v>
      </c>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row>
    <row r="127" spans="1:92" x14ac:dyDescent="0.25">
      <c r="A127" t="s">
        <v>158</v>
      </c>
      <c r="B127" s="5">
        <v>0</v>
      </c>
      <c r="C127" s="5">
        <v>0</v>
      </c>
      <c r="D127" s="5">
        <v>0</v>
      </c>
      <c r="E127" s="5">
        <v>0</v>
      </c>
      <c r="F127" s="5">
        <v>0</v>
      </c>
      <c r="G127" s="5">
        <v>0</v>
      </c>
      <c r="H127" s="5">
        <v>0</v>
      </c>
      <c r="I127" s="5">
        <v>0</v>
      </c>
      <c r="J127" s="5">
        <v>0</v>
      </c>
      <c r="K127" s="5">
        <v>1.7345429999999998E-2</v>
      </c>
      <c r="L127" s="5">
        <v>3.6740559999999998E-2</v>
      </c>
      <c r="M127" s="5">
        <v>4.254368E-2</v>
      </c>
      <c r="N127" s="5">
        <v>3.9450689999999997E-2</v>
      </c>
      <c r="O127" s="5">
        <v>3.0778409999999999E-2</v>
      </c>
      <c r="P127" s="5">
        <v>2.1240140000000001E-2</v>
      </c>
      <c r="Q127" s="5">
        <v>1.313396E-2</v>
      </c>
      <c r="R127" s="5">
        <v>8.5448929999999996E-3</v>
      </c>
      <c r="S127" s="5">
        <v>5.3995909999999996E-3</v>
      </c>
      <c r="T127" s="5">
        <v>3.187596E-3</v>
      </c>
      <c r="U127" s="5">
        <v>1.7520330000000001E-3</v>
      </c>
      <c r="V127" s="5">
        <v>8.0787929999999995E-4</v>
      </c>
      <c r="W127" s="5">
        <v>1.6842819999999999E-4</v>
      </c>
      <c r="X127" s="5">
        <v>-2.3493759999999999E-4</v>
      </c>
      <c r="Y127" s="5">
        <v>-3.628096E-4</v>
      </c>
      <c r="Z127" s="5">
        <v>-1.6591509999999999E-4</v>
      </c>
      <c r="AA127" s="5">
        <v>5.7243289999999998E-4</v>
      </c>
      <c r="AB127" s="5">
        <v>2.098974E-3</v>
      </c>
      <c r="AC127" s="5">
        <v>4.6797510000000002E-3</v>
      </c>
      <c r="AD127" s="5">
        <v>8.6602290000000002E-3</v>
      </c>
      <c r="AF127" t="s">
        <v>158</v>
      </c>
      <c r="AG127" s="5">
        <v>9.0020360000000002E-4</v>
      </c>
      <c r="AH127" s="5">
        <v>1.015104E-2</v>
      </c>
      <c r="AI127" s="5">
        <v>1.867771E-2</v>
      </c>
      <c r="AJ127" s="5">
        <v>2.4711110000000001E-2</v>
      </c>
      <c r="AK127" s="5">
        <v>9.6989750000000003E-3</v>
      </c>
      <c r="AL127" s="5">
        <v>-1.7469769999999999E-4</v>
      </c>
      <c r="AM127" s="5">
        <v>-1.1952020000000001E-2</v>
      </c>
      <c r="AN127" s="5">
        <v>-2.068938E-2</v>
      </c>
      <c r="AO127" s="5">
        <v>-2.9674140000000002E-2</v>
      </c>
      <c r="AP127" s="5">
        <v>-6.0195430000000008E-2</v>
      </c>
      <c r="AQ127" s="5">
        <v>-5.3742710000000006E-2</v>
      </c>
      <c r="AR127" s="5">
        <v>-6.0794319999999999E-2</v>
      </c>
      <c r="AS127" s="5">
        <v>-7.6641310000000004E-2</v>
      </c>
      <c r="AT127" s="5">
        <v>-9.8932589999999987E-2</v>
      </c>
      <c r="AU127" s="5">
        <v>-0.11935585999999999</v>
      </c>
      <c r="AV127" s="5">
        <v>-0.14416503999999999</v>
      </c>
      <c r="AW127" s="5">
        <v>-0.158053107</v>
      </c>
      <c r="AX127" s="5">
        <v>-0.17101940899999998</v>
      </c>
      <c r="AY127" s="5">
        <v>-0.18358340400000001</v>
      </c>
      <c r="AZ127" s="5">
        <v>-0.189395967</v>
      </c>
      <c r="BA127" s="5">
        <v>-0.19342212070000001</v>
      </c>
      <c r="BB127" s="5">
        <v>-0.19466057180000002</v>
      </c>
      <c r="BC127" s="5">
        <v>-0.19507393760000002</v>
      </c>
      <c r="BD127" s="5">
        <v>-0.19225480960000002</v>
      </c>
      <c r="BE127" s="5">
        <v>-0.18888491509999999</v>
      </c>
      <c r="BF127" s="5">
        <v>-0.18660356710000001</v>
      </c>
      <c r="BG127" s="5">
        <v>-0.190483026</v>
      </c>
      <c r="BH127" s="5">
        <v>-0.19383024899999998</v>
      </c>
      <c r="BI127" s="5">
        <v>-0.196564771</v>
      </c>
      <c r="BK127" t="s">
        <v>158</v>
      </c>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row>
    <row r="128" spans="1:92" x14ac:dyDescent="0.25">
      <c r="A128" t="s">
        <v>159</v>
      </c>
      <c r="B128" s="5">
        <v>0</v>
      </c>
      <c r="C128" s="5">
        <v>0</v>
      </c>
      <c r="D128" s="5">
        <v>0</v>
      </c>
      <c r="E128" s="5">
        <v>0</v>
      </c>
      <c r="F128" s="5">
        <v>0</v>
      </c>
      <c r="G128" s="5">
        <v>0</v>
      </c>
      <c r="H128" s="5">
        <v>0</v>
      </c>
      <c r="I128" s="5">
        <v>0</v>
      </c>
      <c r="J128" s="5">
        <v>0</v>
      </c>
      <c r="K128" s="5">
        <v>2.3901639999999998E-2</v>
      </c>
      <c r="L128" s="5">
        <v>2.7915840000000001E-2</v>
      </c>
      <c r="M128" s="5">
        <v>2.9633799999999998E-2</v>
      </c>
      <c r="N128" s="5">
        <v>2.0847319999999999E-2</v>
      </c>
      <c r="O128" s="5">
        <v>1.3119499999999999E-2</v>
      </c>
      <c r="P128" s="5">
        <v>8.0912290000000001E-3</v>
      </c>
      <c r="Q128" s="5">
        <v>5.1242809999999996E-3</v>
      </c>
      <c r="R128" s="5">
        <v>3.5128059999999998E-3</v>
      </c>
      <c r="S128" s="5">
        <v>3.021316E-3</v>
      </c>
      <c r="T128" s="5">
        <v>4.1125010000000002E-3</v>
      </c>
      <c r="U128" s="5">
        <v>5.1154E-3</v>
      </c>
      <c r="V128" s="5">
        <v>6.5217440000000003E-3</v>
      </c>
      <c r="W128" s="5">
        <v>8.0169439999999998E-3</v>
      </c>
      <c r="X128" s="5">
        <v>9.7881619999999996E-3</v>
      </c>
      <c r="Y128" s="5">
        <v>1.1717200000000001E-2</v>
      </c>
      <c r="Z128" s="5">
        <v>1.395182E-2</v>
      </c>
      <c r="AA128" s="5">
        <v>1.6679300000000001E-2</v>
      </c>
      <c r="AB128" s="5">
        <v>2.0185890000000001E-2</v>
      </c>
      <c r="AC128" s="5">
        <v>2.4698210000000002E-2</v>
      </c>
      <c r="AD128" s="5">
        <v>3.0571580000000001E-2</v>
      </c>
      <c r="AF128" t="s">
        <v>159</v>
      </c>
      <c r="AG128" s="5">
        <v>1.0669519999999999E-3</v>
      </c>
      <c r="AH128" s="5">
        <v>1.143457E-2</v>
      </c>
      <c r="AI128" s="5">
        <v>2.0520529999999999E-2</v>
      </c>
      <c r="AJ128" s="5">
        <v>2.6515420000000001E-2</v>
      </c>
      <c r="AK128" s="5">
        <v>3.7398840000000002E-3</v>
      </c>
      <c r="AL128" s="5">
        <v>-6.4964230000000003E-3</v>
      </c>
      <c r="AM128" s="5">
        <v>-1.9007670000000001E-2</v>
      </c>
      <c r="AN128" s="5">
        <v>-2.8224519999999999E-2</v>
      </c>
      <c r="AO128" s="5">
        <v>-3.8070229999999997E-2</v>
      </c>
      <c r="AP128" s="5">
        <v>-7.1458170000000001E-2</v>
      </c>
      <c r="AQ128" s="5">
        <v>-7.9490160000000004E-2</v>
      </c>
      <c r="AR128" s="5">
        <v>-9.0819200000000003E-2</v>
      </c>
      <c r="AS128" s="5">
        <v>-0.11288667999999999</v>
      </c>
      <c r="AT128" s="5">
        <v>-0.1350925</v>
      </c>
      <c r="AU128" s="5">
        <v>-0.15166977099999998</v>
      </c>
      <c r="AV128" s="5">
        <v>-0.17270971899999998</v>
      </c>
      <c r="AW128" s="5">
        <v>-0.18409819399999999</v>
      </c>
      <c r="AX128" s="5">
        <v>-0.19505468400000001</v>
      </c>
      <c r="AY128" s="5">
        <v>-0.20508849900000001</v>
      </c>
      <c r="AZ128" s="5">
        <v>-0.20842160000000001</v>
      </c>
      <c r="BA128" s="5">
        <v>-0.21018525600000001</v>
      </c>
      <c r="BB128" s="5">
        <v>-0.20927905599999999</v>
      </c>
      <c r="BC128" s="5">
        <v>-0.207615838</v>
      </c>
      <c r="BD128" s="5">
        <v>-0.2026818</v>
      </c>
      <c r="BE128" s="5">
        <v>-0.19726517999999998</v>
      </c>
      <c r="BF128" s="5">
        <v>-0.1932007</v>
      </c>
      <c r="BG128" s="5">
        <v>-0.19585611</v>
      </c>
      <c r="BH128" s="5">
        <v>-0.19783079000000001</v>
      </c>
      <c r="BI128" s="5">
        <v>-0.19915242</v>
      </c>
      <c r="BK128" t="s">
        <v>159</v>
      </c>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row>
    <row r="129" spans="1:92" x14ac:dyDescent="0.25">
      <c r="A129" t="s">
        <v>160</v>
      </c>
      <c r="B129" s="5">
        <v>0</v>
      </c>
      <c r="C129" s="5">
        <v>0</v>
      </c>
      <c r="D129" s="5">
        <v>0</v>
      </c>
      <c r="E129" s="5">
        <v>0</v>
      </c>
      <c r="F129" s="5">
        <v>0</v>
      </c>
      <c r="G129" s="5">
        <v>0</v>
      </c>
      <c r="H129" s="5">
        <v>0</v>
      </c>
      <c r="I129" s="5">
        <v>0</v>
      </c>
      <c r="J129" s="5">
        <v>0</v>
      </c>
      <c r="K129" s="5">
        <v>2.5337129999999999E-2</v>
      </c>
      <c r="L129" s="5">
        <v>3.1361390000000003E-2</v>
      </c>
      <c r="M129" s="5">
        <v>3.2961150000000002E-2</v>
      </c>
      <c r="N129" s="5">
        <v>2.3254879999999999E-2</v>
      </c>
      <c r="O129" s="5">
        <v>1.431238E-2</v>
      </c>
      <c r="P129" s="5">
        <v>8.4511059999999999E-3</v>
      </c>
      <c r="Q129" s="5">
        <v>5.2100890000000002E-3</v>
      </c>
      <c r="R129" s="5">
        <v>3.6875329999999998E-3</v>
      </c>
      <c r="S129" s="5">
        <v>3.4911159999999998E-3</v>
      </c>
      <c r="T129" s="5">
        <v>5.0439159999999999E-3</v>
      </c>
      <c r="U129" s="5">
        <v>6.5773439999999997E-3</v>
      </c>
      <c r="V129" s="5">
        <v>8.5634639999999998E-3</v>
      </c>
      <c r="W129" s="5">
        <v>1.0658249999999999E-2</v>
      </c>
      <c r="X129" s="5">
        <v>1.304873E-2</v>
      </c>
      <c r="Y129" s="5">
        <v>1.5597140000000001E-2</v>
      </c>
      <c r="Z129" s="5">
        <v>1.8451200000000001E-2</v>
      </c>
      <c r="AA129" s="5">
        <v>2.1817909999999999E-2</v>
      </c>
      <c r="AB129" s="5">
        <v>2.5983369999999999E-2</v>
      </c>
      <c r="AC129" s="5">
        <v>3.1164379999999998E-2</v>
      </c>
      <c r="AD129" s="5">
        <v>3.7735949999999997E-2</v>
      </c>
      <c r="AF129" t="s">
        <v>160</v>
      </c>
      <c r="AG129" s="5">
        <v>7.9248450000000005E-4</v>
      </c>
      <c r="AH129" s="5">
        <v>1.126227E-2</v>
      </c>
      <c r="AI129" s="5">
        <v>2.050045E-2</v>
      </c>
      <c r="AJ129" s="5">
        <v>2.663975E-2</v>
      </c>
      <c r="AK129" s="5">
        <v>3.4608260000000002E-3</v>
      </c>
      <c r="AL129" s="5">
        <v>-7.6837499999999996E-3</v>
      </c>
      <c r="AM129" s="5">
        <v>-2.0740100000000001E-2</v>
      </c>
      <c r="AN129" s="5">
        <v>-3.037546E-2</v>
      </c>
      <c r="AO129" s="5">
        <v>-4.0267049999999999E-2</v>
      </c>
      <c r="AP129" s="5">
        <v>-7.3867050000000004E-2</v>
      </c>
      <c r="AQ129" s="5">
        <v>-7.9953609999999994E-2</v>
      </c>
      <c r="AR129" s="5">
        <v>-9.1503849999999998E-2</v>
      </c>
      <c r="AS129" s="5">
        <v>-0.11486711999999999</v>
      </c>
      <c r="AT129" s="5">
        <v>-0.13862562</v>
      </c>
      <c r="AU129" s="5">
        <v>-0.15651189399999998</v>
      </c>
      <c r="AV129" s="5">
        <v>-0.17838691100000001</v>
      </c>
      <c r="AW129" s="5">
        <v>-0.18979046700000002</v>
      </c>
      <c r="AX129" s="5">
        <v>-0.20050788400000003</v>
      </c>
      <c r="AY129" s="5">
        <v>-0.21012408399999999</v>
      </c>
      <c r="AZ129" s="5">
        <v>-0.21297465599999998</v>
      </c>
      <c r="BA129" s="5">
        <v>-0.21400053600000002</v>
      </c>
      <c r="BB129" s="5">
        <v>-0.21218075</v>
      </c>
      <c r="BC129" s="5">
        <v>-0.20954427</v>
      </c>
      <c r="BD129" s="5">
        <v>-0.20350185999999998</v>
      </c>
      <c r="BE129" s="5">
        <v>-0.19707379999999999</v>
      </c>
      <c r="BF129" s="5">
        <v>-0.19205709000000001</v>
      </c>
      <c r="BG129" s="5">
        <v>-0.19407963</v>
      </c>
      <c r="BH129" s="5">
        <v>-0.19546262</v>
      </c>
      <c r="BI129" s="5">
        <v>-0.19620105000000002</v>
      </c>
      <c r="BK129" t="s">
        <v>160</v>
      </c>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row>
    <row r="130" spans="1:92" x14ac:dyDescent="0.25">
      <c r="A130" t="s">
        <v>161</v>
      </c>
      <c r="B130" s="5">
        <v>0</v>
      </c>
      <c r="C130" s="5">
        <v>0</v>
      </c>
      <c r="D130" s="5">
        <v>0</v>
      </c>
      <c r="E130" s="5">
        <v>0</v>
      </c>
      <c r="F130" s="5">
        <v>0</v>
      </c>
      <c r="G130" s="5">
        <v>0</v>
      </c>
      <c r="H130" s="5">
        <v>0</v>
      </c>
      <c r="I130" s="5">
        <v>0</v>
      </c>
      <c r="J130" s="5">
        <v>0</v>
      </c>
      <c r="K130" s="5">
        <v>2.7322550000000001E-2</v>
      </c>
      <c r="L130" s="5">
        <v>2.776414E-2</v>
      </c>
      <c r="M130" s="5">
        <v>2.922655E-2</v>
      </c>
      <c r="N130" s="5">
        <v>1.8900699999999999E-2</v>
      </c>
      <c r="O130" s="5">
        <v>1.1704600000000001E-2</v>
      </c>
      <c r="P130" s="5">
        <v>8.3759669999999998E-3</v>
      </c>
      <c r="Q130" s="5">
        <v>7.3839550000000002E-3</v>
      </c>
      <c r="R130" s="5">
        <v>6.9615320000000003E-3</v>
      </c>
      <c r="S130" s="5">
        <v>7.6494049999999997E-3</v>
      </c>
      <c r="T130" s="5">
        <v>1.024444E-2</v>
      </c>
      <c r="U130" s="5">
        <v>1.2417269999999999E-2</v>
      </c>
      <c r="V130" s="5">
        <v>1.4983979999999999E-2</v>
      </c>
      <c r="W130" s="5">
        <v>1.7541439999999998E-2</v>
      </c>
      <c r="X130" s="5">
        <v>2.037508E-2</v>
      </c>
      <c r="Y130" s="5">
        <v>2.3288070000000001E-2</v>
      </c>
      <c r="Z130" s="5">
        <v>2.6457729999999999E-2</v>
      </c>
      <c r="AA130" s="5">
        <v>3.0081190000000001E-2</v>
      </c>
      <c r="AB130" s="5">
        <v>3.442489E-2</v>
      </c>
      <c r="AC130" s="5">
        <v>3.9695870000000001E-2</v>
      </c>
      <c r="AD130" s="5">
        <v>4.6268940000000001E-2</v>
      </c>
      <c r="AF130" t="s">
        <v>161</v>
      </c>
      <c r="AG130" s="5">
        <v>6.5550319999999995E-4</v>
      </c>
      <c r="AH130" s="5">
        <v>1.0970529999999999E-2</v>
      </c>
      <c r="AI130" s="5">
        <v>1.991687E-2</v>
      </c>
      <c r="AJ130" s="5">
        <v>2.5694999999999999E-2</v>
      </c>
      <c r="AK130" s="5">
        <v>9.2564169999999996E-4</v>
      </c>
      <c r="AL130" s="5">
        <v>-9.7298650000000007E-3</v>
      </c>
      <c r="AM130" s="5">
        <v>-2.2542179999999998E-2</v>
      </c>
      <c r="AN130" s="5">
        <v>-3.2031549999999999E-2</v>
      </c>
      <c r="AO130" s="5">
        <v>-4.1874790000000002E-2</v>
      </c>
      <c r="AP130" s="5">
        <v>-7.4416449999999995E-2</v>
      </c>
      <c r="AQ130" s="5">
        <v>-8.5380860000000003E-2</v>
      </c>
      <c r="AR130" s="5">
        <v>-9.6883449999999996E-2</v>
      </c>
      <c r="AS130" s="5">
        <v>-0.1208883</v>
      </c>
      <c r="AT130" s="5">
        <v>-0.1430304</v>
      </c>
      <c r="AU130" s="5">
        <v>-0.15858103299999998</v>
      </c>
      <c r="AV130" s="5">
        <v>-0.17837604500000001</v>
      </c>
      <c r="AW130" s="5">
        <v>-0.18881846800000002</v>
      </c>
      <c r="AX130" s="5">
        <v>-0.19881859500000001</v>
      </c>
      <c r="AY130" s="5">
        <v>-0.20756156000000001</v>
      </c>
      <c r="AZ130" s="5">
        <v>-0.20992972999999998</v>
      </c>
      <c r="BA130" s="5">
        <v>-0.21060102</v>
      </c>
      <c r="BB130" s="5">
        <v>-0.20858356</v>
      </c>
      <c r="BC130" s="5">
        <v>-0.20579892</v>
      </c>
      <c r="BD130" s="5">
        <v>-0.19969492999999999</v>
      </c>
      <c r="BE130" s="5">
        <v>-0.19328426999999998</v>
      </c>
      <c r="BF130" s="5">
        <v>-0.18831581</v>
      </c>
      <c r="BG130" s="5">
        <v>-0.19035811000000002</v>
      </c>
      <c r="BH130" s="5">
        <v>-0.19174813000000002</v>
      </c>
      <c r="BI130" s="5">
        <v>-0.19252606</v>
      </c>
      <c r="BK130" t="s">
        <v>161</v>
      </c>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row>
    <row r="131" spans="1:92" x14ac:dyDescent="0.25">
      <c r="A131" t="s">
        <v>162</v>
      </c>
      <c r="B131" s="5">
        <v>0</v>
      </c>
      <c r="C131" s="5">
        <v>0</v>
      </c>
      <c r="D131" s="5">
        <v>0</v>
      </c>
      <c r="E131" s="5">
        <v>0</v>
      </c>
      <c r="F131" s="5">
        <v>0</v>
      </c>
      <c r="G131" s="5">
        <v>0</v>
      </c>
      <c r="H131" s="5">
        <v>0</v>
      </c>
      <c r="I131" s="5">
        <v>0</v>
      </c>
      <c r="J131" s="5">
        <v>0</v>
      </c>
      <c r="K131" s="5">
        <v>2.5828839999999999E-2</v>
      </c>
      <c r="L131" s="5">
        <v>2.894907E-2</v>
      </c>
      <c r="M131" s="5">
        <v>2.9341699999999998E-2</v>
      </c>
      <c r="N131" s="5">
        <v>1.8418259999999999E-2</v>
      </c>
      <c r="O131" s="5">
        <v>9.2694990000000005E-3</v>
      </c>
      <c r="P131" s="5">
        <v>3.7518270000000001E-3</v>
      </c>
      <c r="Q131" s="5">
        <v>9.725367E-4</v>
      </c>
      <c r="R131" s="5">
        <v>-3.3388139999999998E-4</v>
      </c>
      <c r="S131" s="5">
        <v>-3.3388139999999998E-4</v>
      </c>
      <c r="T131" s="5">
        <v>1.533399E-3</v>
      </c>
      <c r="U131" s="5">
        <v>3.3322730000000002E-3</v>
      </c>
      <c r="V131" s="5">
        <v>5.6428779999999996E-3</v>
      </c>
      <c r="W131" s="5">
        <v>8.1114810000000002E-3</v>
      </c>
      <c r="X131" s="5">
        <v>1.0984010000000001E-2</v>
      </c>
      <c r="Y131" s="5">
        <v>1.4083439999999999E-2</v>
      </c>
      <c r="Z131" s="5">
        <v>1.7616690000000001E-2</v>
      </c>
      <c r="AA131" s="5">
        <v>2.1771019999999999E-2</v>
      </c>
      <c r="AB131" s="5">
        <v>2.685251E-2</v>
      </c>
      <c r="AC131" s="5">
        <v>3.3097729999999999E-2</v>
      </c>
      <c r="AD131" s="5">
        <v>4.0901460000000001E-2</v>
      </c>
      <c r="AF131" t="s">
        <v>162</v>
      </c>
      <c r="AG131" s="5">
        <v>5.6750409999999996E-4</v>
      </c>
      <c r="AH131" s="5">
        <v>1.12538E-2</v>
      </c>
      <c r="AI131" s="5">
        <v>2.062025E-2</v>
      </c>
      <c r="AJ131" s="5">
        <v>2.6789629999999998E-2</v>
      </c>
      <c r="AK131" s="5">
        <v>2.9326370000000001E-3</v>
      </c>
      <c r="AL131" s="5">
        <v>-8.2422220000000004E-3</v>
      </c>
      <c r="AM131" s="5">
        <v>-2.1416890000000001E-2</v>
      </c>
      <c r="AN131" s="5">
        <v>-3.1101699999999999E-2</v>
      </c>
      <c r="AO131" s="5">
        <v>-4.1238619999999997E-2</v>
      </c>
      <c r="AP131" s="5">
        <v>-7.5132160000000003E-2</v>
      </c>
      <c r="AQ131" s="5">
        <v>-8.4651929999999986E-2</v>
      </c>
      <c r="AR131" s="5">
        <v>-9.7850300000000001E-2</v>
      </c>
      <c r="AS131" s="5">
        <v>-0.12273574000000001</v>
      </c>
      <c r="AT131" s="5">
        <v>-0.14701450100000002</v>
      </c>
      <c r="AU131" s="5">
        <v>-0.16473317299999998</v>
      </c>
      <c r="AV131" s="5">
        <v>-0.18637246330000001</v>
      </c>
      <c r="AW131" s="5">
        <v>-0.19785488140000002</v>
      </c>
      <c r="AX131" s="5">
        <v>-0.20867888140000002</v>
      </c>
      <c r="AY131" s="5">
        <v>-0.21827560100000001</v>
      </c>
      <c r="AZ131" s="5">
        <v>-0.22100772700000001</v>
      </c>
      <c r="BA131" s="5">
        <v>-0.22190512200000001</v>
      </c>
      <c r="BB131" s="5">
        <v>-0.21991751900000001</v>
      </c>
      <c r="BC131" s="5">
        <v>-0.21700599000000001</v>
      </c>
      <c r="BD131" s="5">
        <v>-0.21061756000000001</v>
      </c>
      <c r="BE131" s="5">
        <v>-0.20366731000000002</v>
      </c>
      <c r="BF131" s="5">
        <v>-0.19800998</v>
      </c>
      <c r="BG131" s="5">
        <v>-0.19923549000000002</v>
      </c>
      <c r="BH131" s="5">
        <v>-0.19968127000000002</v>
      </c>
      <c r="BI131" s="5">
        <v>-0.19931554000000001</v>
      </c>
      <c r="BK131" t="s">
        <v>162</v>
      </c>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row>
    <row r="132" spans="1:92" x14ac:dyDescent="0.25">
      <c r="A132" t="s">
        <v>163</v>
      </c>
      <c r="B132" s="5">
        <v>0</v>
      </c>
      <c r="C132" s="5">
        <v>0</v>
      </c>
      <c r="D132" s="5">
        <v>0</v>
      </c>
      <c r="E132" s="5">
        <v>0</v>
      </c>
      <c r="F132" s="5">
        <v>0</v>
      </c>
      <c r="G132" s="5">
        <v>0</v>
      </c>
      <c r="H132" s="5">
        <v>0</v>
      </c>
      <c r="I132" s="5">
        <v>0</v>
      </c>
      <c r="J132" s="5">
        <v>0</v>
      </c>
      <c r="K132" s="5">
        <v>1.8159529999999999E-3</v>
      </c>
      <c r="L132" s="5">
        <v>5.8672969999999998E-2</v>
      </c>
      <c r="M132" s="5">
        <v>7.1018990000000004E-2</v>
      </c>
      <c r="N132" s="5">
        <v>7.7283850000000001E-2</v>
      </c>
      <c r="O132" s="5">
        <v>6.0574900000000001E-2</v>
      </c>
      <c r="P132" s="5">
        <v>3.4414159999999999E-2</v>
      </c>
      <c r="Q132" s="5">
        <v>8.8593630000000003E-3</v>
      </c>
      <c r="R132" s="5">
        <v>-6.1913580000000001E-3</v>
      </c>
      <c r="S132" s="5">
        <v>-1.8443709999999999E-2</v>
      </c>
      <c r="T132" s="5">
        <v>-3.103202E-2</v>
      </c>
      <c r="U132" s="5">
        <v>-4.0220609999999997E-2</v>
      </c>
      <c r="V132" s="5">
        <v>-4.8457020000000003E-2</v>
      </c>
      <c r="W132" s="5">
        <v>-5.564272E-2</v>
      </c>
      <c r="X132" s="5">
        <v>-6.2603389999999995E-2</v>
      </c>
      <c r="Y132" s="5">
        <v>-6.8886320000000001E-2</v>
      </c>
      <c r="Z132" s="5">
        <v>-7.4757050000000005E-2</v>
      </c>
      <c r="AA132" s="5">
        <v>-7.9920690000000003E-2</v>
      </c>
      <c r="AB132" s="5">
        <v>-8.4219929999999998E-2</v>
      </c>
      <c r="AC132" s="5">
        <v>-8.7270070000000005E-2</v>
      </c>
      <c r="AD132" s="5">
        <v>-8.8805259999999997E-2</v>
      </c>
      <c r="AF132" t="s">
        <v>163</v>
      </c>
      <c r="AG132" s="5">
        <v>2.0725090000000002E-3</v>
      </c>
      <c r="AH132" s="5">
        <v>1.387935E-2</v>
      </c>
      <c r="AI132" s="5">
        <v>2.518695E-2</v>
      </c>
      <c r="AJ132" s="5">
        <v>3.3477689999999997E-2</v>
      </c>
      <c r="AK132" s="5">
        <v>3.3144689999999997E-2</v>
      </c>
      <c r="AL132" s="5">
        <v>2.3741870000000002E-2</v>
      </c>
      <c r="AM132" s="5">
        <v>9.9223699999999998E-3</v>
      </c>
      <c r="AN132" s="5">
        <v>-2.772586E-4</v>
      </c>
      <c r="AO132" s="5">
        <v>-1.1384740000000001E-2</v>
      </c>
      <c r="AP132" s="5">
        <v>-4.8648356999999996E-2</v>
      </c>
      <c r="AQ132" s="5">
        <v>-8.6415700000000081E-3</v>
      </c>
      <c r="AR132" s="5">
        <v>-1.2566910000000001E-2</v>
      </c>
      <c r="AS132" s="5">
        <v>-2.1114359999999999E-2</v>
      </c>
      <c r="AT132" s="5">
        <v>-5.3598099999999996E-2</v>
      </c>
      <c r="AU132" s="5">
        <v>-9.1221839999999998E-2</v>
      </c>
      <c r="AV132" s="5">
        <v>-0.13514563699999999</v>
      </c>
      <c r="AW132" s="5">
        <v>-0.159965358</v>
      </c>
      <c r="AX132" s="5">
        <v>-0.18263571000000001</v>
      </c>
      <c r="AY132" s="5">
        <v>-0.20593902</v>
      </c>
      <c r="AZ132" s="5">
        <v>-0.21880760999999999</v>
      </c>
      <c r="BA132" s="5">
        <v>-0.22918302000000002</v>
      </c>
      <c r="BB132" s="5">
        <v>-0.23567172</v>
      </c>
      <c r="BC132" s="5">
        <v>-0.24123838999999997</v>
      </c>
      <c r="BD132" s="5">
        <v>-0.24273832000000001</v>
      </c>
      <c r="BE132" s="5">
        <v>-0.24345105</v>
      </c>
      <c r="BF132" s="5">
        <v>-0.24541169000000002</v>
      </c>
      <c r="BG132" s="5">
        <v>-0.25466493000000001</v>
      </c>
      <c r="BH132" s="5">
        <v>-0.26334707000000002</v>
      </c>
      <c r="BI132" s="5">
        <v>-0.27143026000000003</v>
      </c>
      <c r="BK132" t="s">
        <v>163</v>
      </c>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row>
    <row r="133" spans="1:92" x14ac:dyDescent="0.25">
      <c r="A133" t="s">
        <v>164</v>
      </c>
      <c r="B133" s="5">
        <v>0</v>
      </c>
      <c r="C133" s="5">
        <v>0</v>
      </c>
      <c r="D133" s="5">
        <v>0</v>
      </c>
      <c r="E133" s="5">
        <v>0</v>
      </c>
      <c r="F133" s="5">
        <v>0</v>
      </c>
      <c r="G133" s="5">
        <v>0</v>
      </c>
      <c r="H133" s="5">
        <v>0</v>
      </c>
      <c r="I133" s="5">
        <v>0</v>
      </c>
      <c r="J133" s="5">
        <v>0</v>
      </c>
      <c r="K133" s="5">
        <v>6.1845859999999999E-4</v>
      </c>
      <c r="L133" s="5">
        <v>5.5659800000000002E-2</v>
      </c>
      <c r="M133" s="5">
        <v>6.7013610000000001E-2</v>
      </c>
      <c r="N133" s="5">
        <v>7.2541969999999997E-2</v>
      </c>
      <c r="O133" s="5">
        <v>5.5489610000000002E-2</v>
      </c>
      <c r="P133" s="5">
        <v>2.9143079999999998E-2</v>
      </c>
      <c r="Q133" s="5">
        <v>3.4223769999999999E-3</v>
      </c>
      <c r="R133" s="5">
        <v>-1.1942070000000001E-2</v>
      </c>
      <c r="S133" s="5">
        <v>-2.4468989999999999E-2</v>
      </c>
      <c r="T133" s="5">
        <v>-3.7243400000000003E-2</v>
      </c>
      <c r="U133" s="5">
        <v>-4.6579059999999999E-2</v>
      </c>
      <c r="V133" s="5">
        <v>-5.4854550000000002E-2</v>
      </c>
      <c r="W133" s="5">
        <v>-6.1971110000000003E-2</v>
      </c>
      <c r="X133" s="5">
        <v>-6.8724960000000002E-2</v>
      </c>
      <c r="Y133" s="5">
        <v>-7.4643920000000002E-2</v>
      </c>
      <c r="Z133" s="5">
        <v>-7.9983499999999999E-2</v>
      </c>
      <c r="AA133" s="5">
        <v>-8.4448640000000005E-2</v>
      </c>
      <c r="AB133" s="5">
        <v>-8.7862330000000002E-2</v>
      </c>
      <c r="AC133" s="5">
        <v>-8.9830149999999998E-2</v>
      </c>
      <c r="AD133" s="5">
        <v>-9.0056440000000001E-2</v>
      </c>
      <c r="AF133" t="s">
        <v>164</v>
      </c>
      <c r="AG133" s="5">
        <v>2.1996390000000002E-3</v>
      </c>
      <c r="AH133" s="5">
        <v>1.337119E-2</v>
      </c>
      <c r="AI133" s="5">
        <v>2.4464400000000001E-2</v>
      </c>
      <c r="AJ133" s="5">
        <v>3.2902500000000001E-2</v>
      </c>
      <c r="AK133" s="5">
        <v>3.2804659999999999E-2</v>
      </c>
      <c r="AL133" s="5">
        <v>2.3666800000000002E-2</v>
      </c>
      <c r="AM133" s="5">
        <v>1.0484800000000001E-2</v>
      </c>
      <c r="AN133" s="5">
        <v>6.3823150000000002E-4</v>
      </c>
      <c r="AO133" s="5">
        <v>-1.0037590000000001E-2</v>
      </c>
      <c r="AP133" s="5">
        <v>-4.7302371399999994E-2</v>
      </c>
      <c r="AQ133" s="5">
        <v>-9.3765899999999971E-3</v>
      </c>
      <c r="AR133" s="5">
        <v>-1.4206369999999996E-2</v>
      </c>
      <c r="AS133" s="5">
        <v>-2.3393010000000006E-2</v>
      </c>
      <c r="AT133" s="5">
        <v>-5.6005389999999995E-2</v>
      </c>
      <c r="AU133" s="5">
        <v>-9.387392E-2</v>
      </c>
      <c r="AV133" s="5">
        <v>-0.13760162300000001</v>
      </c>
      <c r="AW133" s="5">
        <v>-0.16287307000000001</v>
      </c>
      <c r="AX133" s="5">
        <v>-0.18586798999999998</v>
      </c>
      <c r="AY133" s="5">
        <v>-0.2093864</v>
      </c>
      <c r="AZ133" s="5">
        <v>-0.22280406</v>
      </c>
      <c r="BA133" s="5">
        <v>-0.23353355000000001</v>
      </c>
      <c r="BB133" s="5">
        <v>-0.24031611</v>
      </c>
      <c r="BC133" s="5">
        <v>-0.24598996000000001</v>
      </c>
      <c r="BD133" s="5">
        <v>-0.24753791999999999</v>
      </c>
      <c r="BE133" s="5">
        <v>-0.24808350000000001</v>
      </c>
      <c r="BF133" s="5">
        <v>-0.24957163999999998</v>
      </c>
      <c r="BG133" s="5">
        <v>-0.25781133000000001</v>
      </c>
      <c r="BH133" s="5">
        <v>-0.26537215000000003</v>
      </c>
      <c r="BI133" s="5">
        <v>-0.27215644</v>
      </c>
      <c r="BK133" t="s">
        <v>164</v>
      </c>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row>
    <row r="134" spans="1:92" x14ac:dyDescent="0.25">
      <c r="A134" t="s">
        <v>165</v>
      </c>
      <c r="B134" s="5">
        <v>0</v>
      </c>
      <c r="C134" s="5">
        <v>0</v>
      </c>
      <c r="D134" s="5">
        <v>0</v>
      </c>
      <c r="E134" s="5">
        <v>0</v>
      </c>
      <c r="F134" s="5">
        <v>0</v>
      </c>
      <c r="G134" s="5">
        <v>0</v>
      </c>
      <c r="H134" s="5">
        <v>0</v>
      </c>
      <c r="I134" s="5">
        <v>0</v>
      </c>
      <c r="J134" s="5">
        <v>0</v>
      </c>
      <c r="K134" s="5">
        <v>4.1755170000000001E-2</v>
      </c>
      <c r="L134" s="5">
        <v>9.4521770000000008E-3</v>
      </c>
      <c r="M134" s="5">
        <v>-2.817389E-3</v>
      </c>
      <c r="N134" s="5">
        <v>-3.0758799999999999E-2</v>
      </c>
      <c r="O134" s="5">
        <v>-4.1746030000000003E-2</v>
      </c>
      <c r="P134" s="5">
        <v>-3.9814910000000002E-2</v>
      </c>
      <c r="Q134" s="5">
        <v>-3.2508349999999998E-2</v>
      </c>
      <c r="R134" s="5">
        <v>-2.7613329999999998E-2</v>
      </c>
      <c r="S134" s="5">
        <v>-2.1676339999999999E-2</v>
      </c>
      <c r="T134" s="5">
        <v>-1.1938030000000001E-2</v>
      </c>
      <c r="U134" s="5">
        <v>-3.8466809999999998E-3</v>
      </c>
      <c r="V134" s="5">
        <v>4.8267129999999998E-3</v>
      </c>
      <c r="W134" s="5">
        <v>1.3404599999999999E-2</v>
      </c>
      <c r="X134" s="5">
        <v>2.2732280000000001E-2</v>
      </c>
      <c r="Y134" s="5">
        <v>3.2308440000000001E-2</v>
      </c>
      <c r="Z134" s="5">
        <v>4.2546649999999998E-2</v>
      </c>
      <c r="AA134" s="5">
        <v>5.3673970000000001E-2</v>
      </c>
      <c r="AB134" s="5">
        <v>6.6075910000000002E-2</v>
      </c>
      <c r="AC134" s="5">
        <v>7.9958860000000007E-2</v>
      </c>
      <c r="AD134" s="5">
        <v>9.5836370000000004E-2</v>
      </c>
      <c r="AF134" t="s">
        <v>165</v>
      </c>
      <c r="AG134" s="5">
        <v>1.876717E-3</v>
      </c>
      <c r="AH134" s="5">
        <v>1.6962680000000001E-2</v>
      </c>
      <c r="AI134" s="5">
        <v>2.913953E-2</v>
      </c>
      <c r="AJ134" s="5">
        <v>3.6225029999999998E-2</v>
      </c>
      <c r="AK134" s="5">
        <v>-1.0423109999999999E-2</v>
      </c>
      <c r="AL134" s="5">
        <v>-2.440904E-2</v>
      </c>
      <c r="AM134" s="5">
        <v>-4.085751E-2</v>
      </c>
      <c r="AN134" s="5">
        <v>-5.2694060000000001E-2</v>
      </c>
      <c r="AO134" s="5">
        <v>-6.5772750000000005E-2</v>
      </c>
      <c r="AP134" s="5">
        <v>-0.11415182999999998</v>
      </c>
      <c r="AQ134" s="5">
        <v>-0.15717382299999999</v>
      </c>
      <c r="AR134" s="5">
        <v>-0.183568389</v>
      </c>
      <c r="AS134" s="5">
        <v>-0.22683680000000001</v>
      </c>
      <c r="AT134" s="5">
        <v>-0.25522903000000002</v>
      </c>
      <c r="AU134" s="5">
        <v>-0.26718191000000002</v>
      </c>
      <c r="AV134" s="5">
        <v>-0.28301134999999999</v>
      </c>
      <c r="AW134" s="5">
        <v>-0.28927432999999997</v>
      </c>
      <c r="AX134" s="5">
        <v>-0.29557334000000002</v>
      </c>
      <c r="AY134" s="5">
        <v>-0.29913102999999996</v>
      </c>
      <c r="AZ134" s="5">
        <v>-0.29488768100000001</v>
      </c>
      <c r="BA134" s="5">
        <v>-0.288839287</v>
      </c>
      <c r="BB134" s="5">
        <v>-0.2796054</v>
      </c>
      <c r="BC134" s="5">
        <v>-0.26931672000000001</v>
      </c>
      <c r="BD134" s="5">
        <v>-0.25478156000000002</v>
      </c>
      <c r="BE134" s="5">
        <v>-0.23976834999999999</v>
      </c>
      <c r="BF134" s="5">
        <v>-0.22664102999999997</v>
      </c>
      <c r="BG134" s="5">
        <v>-0.22245908999999997</v>
      </c>
      <c r="BH134" s="5">
        <v>-0.21689513999999999</v>
      </c>
      <c r="BI134" s="5">
        <v>-0.21004463000000001</v>
      </c>
      <c r="BK134" t="s">
        <v>165</v>
      </c>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row>
    <row r="135" spans="1:92" x14ac:dyDescent="0.25">
      <c r="A135" t="s">
        <v>166</v>
      </c>
      <c r="B135" s="5">
        <v>0</v>
      </c>
      <c r="C135" s="5">
        <v>0</v>
      </c>
      <c r="D135" s="5">
        <v>0</v>
      </c>
      <c r="E135" s="5">
        <v>0</v>
      </c>
      <c r="F135" s="5">
        <v>0</v>
      </c>
      <c r="G135" s="5">
        <v>0</v>
      </c>
      <c r="H135" s="5">
        <v>0</v>
      </c>
      <c r="I135" s="5">
        <v>0</v>
      </c>
      <c r="J135" s="5">
        <v>0</v>
      </c>
      <c r="K135" s="5">
        <v>4.0465870000000001E-2</v>
      </c>
      <c r="L135" s="5">
        <v>2.3458630000000001E-3</v>
      </c>
      <c r="M135" s="5">
        <v>-1.065026E-2</v>
      </c>
      <c r="N135" s="5">
        <v>-3.8281929999999999E-2</v>
      </c>
      <c r="O135" s="5">
        <v>-4.7104199999999999E-2</v>
      </c>
      <c r="P135" s="5">
        <v>-4.2790219999999997E-2</v>
      </c>
      <c r="Q135" s="5">
        <v>-3.3726520000000003E-2</v>
      </c>
      <c r="R135" s="5">
        <v>-2.811429E-2</v>
      </c>
      <c r="S135" s="5">
        <v>-2.175413E-2</v>
      </c>
      <c r="T135" s="5">
        <v>-1.1630980000000001E-2</v>
      </c>
      <c r="U135" s="5">
        <v>-3.3221460000000002E-3</v>
      </c>
      <c r="V135" s="5">
        <v>5.6379200000000003E-3</v>
      </c>
      <c r="W135" s="5">
        <v>1.460087E-2</v>
      </c>
      <c r="X135" s="5">
        <v>2.449088E-2</v>
      </c>
      <c r="Y135" s="5">
        <v>3.4796819999999999E-2</v>
      </c>
      <c r="Z135" s="5">
        <v>4.6001439999999998E-2</v>
      </c>
      <c r="AA135" s="5">
        <v>5.8322100000000002E-2</v>
      </c>
      <c r="AB135" s="5">
        <v>7.2183990000000003E-2</v>
      </c>
      <c r="AC135" s="5">
        <v>8.7833330000000001E-2</v>
      </c>
      <c r="AD135" s="5">
        <v>0.105794</v>
      </c>
      <c r="AF135" t="s">
        <v>166</v>
      </c>
      <c r="AG135" s="5">
        <v>1.5060710000000001E-3</v>
      </c>
      <c r="AH135" s="5">
        <v>1.5855040000000001E-2</v>
      </c>
      <c r="AI135" s="5">
        <v>2.725381E-2</v>
      </c>
      <c r="AJ135" s="5">
        <v>3.3773440000000002E-2</v>
      </c>
      <c r="AK135" s="5">
        <v>-1.3335039999999999E-2</v>
      </c>
      <c r="AL135" s="5">
        <v>-2.573603E-2</v>
      </c>
      <c r="AM135" s="5">
        <v>-4.0648980000000001E-2</v>
      </c>
      <c r="AN135" s="5">
        <v>-5.1302519999999997E-2</v>
      </c>
      <c r="AO135" s="5">
        <v>-6.3384060000000006E-2</v>
      </c>
      <c r="AP135" s="5">
        <v>-0.11036612999999999</v>
      </c>
      <c r="AQ135" s="5">
        <v>-0.156879137</v>
      </c>
      <c r="AR135" s="5">
        <v>-0.18219326</v>
      </c>
      <c r="AS135" s="5">
        <v>-0.22355292999999998</v>
      </c>
      <c r="AT135" s="5">
        <v>-0.24834719999999999</v>
      </c>
      <c r="AU135" s="5">
        <v>-0.25687522000000002</v>
      </c>
      <c r="AV135" s="5">
        <v>-0.26978052000000002</v>
      </c>
      <c r="AW135" s="5">
        <v>-0.27469328999999998</v>
      </c>
      <c r="AX135" s="5">
        <v>-0.27999613000000001</v>
      </c>
      <c r="AY135" s="5">
        <v>-0.28260598000000003</v>
      </c>
      <c r="AZ135" s="5">
        <v>-0.27795114600000004</v>
      </c>
      <c r="BA135" s="5">
        <v>-0.27160607999999997</v>
      </c>
      <c r="BB135" s="5">
        <v>-0.26213413000000002</v>
      </c>
      <c r="BC135" s="5">
        <v>-0.25144011999999999</v>
      </c>
      <c r="BD135" s="5">
        <v>-0.23646718</v>
      </c>
      <c r="BE135" s="5">
        <v>-0.22075156000000001</v>
      </c>
      <c r="BF135" s="5">
        <v>-0.2065959</v>
      </c>
      <c r="BG135" s="5">
        <v>-0.20072101000000001</v>
      </c>
      <c r="BH135" s="5">
        <v>-0.19311967000000002</v>
      </c>
      <c r="BI135" s="5">
        <v>-0.18388399999999999</v>
      </c>
      <c r="BK135" t="s">
        <v>166</v>
      </c>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row>
    <row r="136" spans="1:92" x14ac:dyDescent="0.25">
      <c r="A136" t="s">
        <v>167</v>
      </c>
      <c r="B136" s="5">
        <v>0</v>
      </c>
      <c r="C136" s="5">
        <v>0</v>
      </c>
      <c r="D136" s="5">
        <v>0</v>
      </c>
      <c r="E136" s="5">
        <v>0</v>
      </c>
      <c r="F136" s="5">
        <v>0</v>
      </c>
      <c r="G136" s="5">
        <v>0</v>
      </c>
      <c r="H136" s="5">
        <v>0</v>
      </c>
      <c r="I136" s="5">
        <v>0</v>
      </c>
      <c r="J136" s="5">
        <v>0</v>
      </c>
      <c r="K136" s="5">
        <v>1.611309E-2</v>
      </c>
      <c r="L136" s="5">
        <v>3.4517440000000003E-2</v>
      </c>
      <c r="M136" s="5">
        <v>3.5646089999999998E-2</v>
      </c>
      <c r="N136" s="5">
        <v>2.7383620000000001E-2</v>
      </c>
      <c r="O136" s="5">
        <v>1.2719670000000001E-2</v>
      </c>
      <c r="P136" s="5">
        <v>-2.4464299999999999E-3</v>
      </c>
      <c r="Q136" s="5">
        <v>-1.5456370000000001E-2</v>
      </c>
      <c r="R136" s="5">
        <v>-2.328214E-2</v>
      </c>
      <c r="S136" s="5">
        <v>-2.9174869999999999E-2</v>
      </c>
      <c r="T136" s="5">
        <v>-3.380176E-2</v>
      </c>
      <c r="U136" s="5">
        <v>-3.7142059999999998E-2</v>
      </c>
      <c r="V136" s="5">
        <v>-3.9677339999999998E-2</v>
      </c>
      <c r="W136" s="5">
        <v>-4.1593869999999998E-2</v>
      </c>
      <c r="X136" s="5">
        <v>-4.3038890000000003E-2</v>
      </c>
      <c r="Y136" s="5">
        <v>-4.3933649999999998E-2</v>
      </c>
      <c r="Z136" s="5">
        <v>-4.426799E-2</v>
      </c>
      <c r="AA136" s="5">
        <v>-4.3785940000000002E-2</v>
      </c>
      <c r="AB136" s="5">
        <v>-4.2231329999999997E-2</v>
      </c>
      <c r="AC136" s="5">
        <v>-3.929858E-2</v>
      </c>
      <c r="AD136" s="5">
        <v>-3.4622750000000001E-2</v>
      </c>
      <c r="AF136" t="s">
        <v>167</v>
      </c>
      <c r="AG136" s="5">
        <v>1.975007E-3</v>
      </c>
      <c r="AH136" s="5">
        <v>1.6482190000000001E-2</v>
      </c>
      <c r="AI136" s="5">
        <v>2.9386659999999998E-2</v>
      </c>
      <c r="AJ136" s="5">
        <v>3.794314E-2</v>
      </c>
      <c r="AK136" s="5">
        <v>1.969452E-2</v>
      </c>
      <c r="AL136" s="5">
        <v>9.0296590000000006E-3</v>
      </c>
      <c r="AM136" s="5">
        <v>-6.5174680000000002E-3</v>
      </c>
      <c r="AN136" s="5">
        <v>-1.7829049999999999E-2</v>
      </c>
      <c r="AO136" s="5">
        <v>-3.1016490000000001E-2</v>
      </c>
      <c r="AP136" s="5">
        <v>-7.6717510000000003E-2</v>
      </c>
      <c r="AQ136" s="5">
        <v>-7.4362559999999994E-2</v>
      </c>
      <c r="AR136" s="5">
        <v>-9.070491E-2</v>
      </c>
      <c r="AS136" s="5">
        <v>-0.11566838000000002</v>
      </c>
      <c r="AT136" s="5">
        <v>-0.14862233000000002</v>
      </c>
      <c r="AU136" s="5">
        <v>-0.17723143</v>
      </c>
      <c r="AV136" s="5">
        <v>-0.21210436999999999</v>
      </c>
      <c r="AW136" s="5">
        <v>-0.23145514</v>
      </c>
      <c r="AX136" s="5">
        <v>-0.24988486999999998</v>
      </c>
      <c r="AY136" s="5">
        <v>-0.26766775999999998</v>
      </c>
      <c r="AZ136" s="5">
        <v>-0.27524305999999998</v>
      </c>
      <c r="BA136" s="5">
        <v>-0.28073033999999997</v>
      </c>
      <c r="BB136" s="5">
        <v>-0.28257787000000001</v>
      </c>
      <c r="BC136" s="5">
        <v>-0.28343488999999999</v>
      </c>
      <c r="BD136" s="5">
        <v>-0.28001165</v>
      </c>
      <c r="BE136" s="5">
        <v>-0.27569298999999997</v>
      </c>
      <c r="BF136" s="5">
        <v>-0.27294294000000002</v>
      </c>
      <c r="BG136" s="5">
        <v>-0.27837132999999997</v>
      </c>
      <c r="BH136" s="5">
        <v>-0.28276557999999996</v>
      </c>
      <c r="BI136" s="5">
        <v>-0.28620275000000001</v>
      </c>
      <c r="BK136" t="s">
        <v>167</v>
      </c>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row>
    <row r="137" spans="1:92" x14ac:dyDescent="0.25">
      <c r="A137" t="s">
        <v>168</v>
      </c>
      <c r="B137" s="5">
        <v>0</v>
      </c>
      <c r="C137" s="5">
        <v>0</v>
      </c>
      <c r="D137" s="5">
        <v>0</v>
      </c>
      <c r="E137" s="5">
        <v>0</v>
      </c>
      <c r="F137" s="5">
        <v>0</v>
      </c>
      <c r="G137" s="5">
        <v>0</v>
      </c>
      <c r="H137" s="5">
        <v>0</v>
      </c>
      <c r="I137" s="5">
        <v>0</v>
      </c>
      <c r="J137" s="5">
        <v>0</v>
      </c>
      <c r="K137" s="5">
        <v>1.5583390000000001E-2</v>
      </c>
      <c r="L137" s="5">
        <v>4.1456180000000002E-2</v>
      </c>
      <c r="M137" s="5">
        <v>4.5637740000000003E-2</v>
      </c>
      <c r="N137" s="5">
        <v>4.083825E-2</v>
      </c>
      <c r="O137" s="5">
        <v>2.7310129999999998E-2</v>
      </c>
      <c r="P137" s="5">
        <v>1.2268309999999999E-2</v>
      </c>
      <c r="Q137" s="5">
        <v>-5.5763980000000002E-4</v>
      </c>
      <c r="R137" s="5">
        <v>-7.7959040000000002E-3</v>
      </c>
      <c r="S137" s="5">
        <v>-1.302188E-2</v>
      </c>
      <c r="T137" s="5">
        <v>-1.7246899999999999E-2</v>
      </c>
      <c r="U137" s="5">
        <v>-1.9968920000000001E-2</v>
      </c>
      <c r="V137" s="5">
        <v>-2.1954370000000001E-2</v>
      </c>
      <c r="W137" s="5">
        <v>-2.3350369999999999E-2</v>
      </c>
      <c r="X137" s="5">
        <v>-2.4363260000000001E-2</v>
      </c>
      <c r="Y137" s="5">
        <v>-2.48845E-2</v>
      </c>
      <c r="Z137" s="5">
        <v>-2.4904079999999999E-2</v>
      </c>
      <c r="AA137" s="5">
        <v>-2.4166090000000001E-2</v>
      </c>
      <c r="AB137" s="5">
        <v>-2.2424030000000001E-2</v>
      </c>
      <c r="AC137" s="5">
        <v>-1.9362420000000002E-2</v>
      </c>
      <c r="AD137" s="5">
        <v>-1.461636E-2</v>
      </c>
      <c r="AF137" t="s">
        <v>168</v>
      </c>
      <c r="AG137" s="5">
        <v>1.496009E-3</v>
      </c>
      <c r="AH137" s="5">
        <v>1.302006E-2</v>
      </c>
      <c r="AI137" s="5">
        <v>2.348836E-2</v>
      </c>
      <c r="AJ137" s="5">
        <v>3.0752089999999999E-2</v>
      </c>
      <c r="AK137" s="5">
        <v>1.5942060000000001E-2</v>
      </c>
      <c r="AL137" s="5">
        <v>5.0225160000000003E-3</v>
      </c>
      <c r="AM137" s="5">
        <v>-8.6828719999999995E-3</v>
      </c>
      <c r="AN137" s="5">
        <v>-1.8691739999999998E-2</v>
      </c>
      <c r="AO137" s="5">
        <v>-2.9360279999999999E-2</v>
      </c>
      <c r="AP137" s="5">
        <v>-6.6362099999999993E-2</v>
      </c>
      <c r="AQ137" s="5">
        <v>-5.4915659999999998E-2</v>
      </c>
      <c r="AR137" s="5">
        <v>-6.5337260000000008E-2</v>
      </c>
      <c r="AS137" s="5">
        <v>-8.4314749999999994E-2</v>
      </c>
      <c r="AT137" s="5">
        <v>-0.11309087</v>
      </c>
      <c r="AU137" s="5">
        <v>-0.13983468999999998</v>
      </c>
      <c r="AV137" s="5">
        <v>-0.1713156398</v>
      </c>
      <c r="AW137" s="5">
        <v>-0.18838690399999999</v>
      </c>
      <c r="AX137" s="5">
        <v>-0.20411388000000003</v>
      </c>
      <c r="AY137" s="5">
        <v>-0.21938190000000002</v>
      </c>
      <c r="AZ137" s="5">
        <v>-0.22603692</v>
      </c>
      <c r="BA137" s="5">
        <v>-0.23055337000000001</v>
      </c>
      <c r="BB137" s="5">
        <v>-0.23167437000000002</v>
      </c>
      <c r="BC137" s="5">
        <v>-0.23182426</v>
      </c>
      <c r="BD137" s="5">
        <v>-0.2281435</v>
      </c>
      <c r="BE137" s="5">
        <v>-0.22374407999999998</v>
      </c>
      <c r="BF137" s="5">
        <v>-0.22060009</v>
      </c>
      <c r="BG137" s="5">
        <v>-0.22459503</v>
      </c>
      <c r="BH137" s="5">
        <v>-0.22780241999999998</v>
      </c>
      <c r="BI137" s="5">
        <v>-0.23017135999999999</v>
      </c>
      <c r="BK137" t="s">
        <v>168</v>
      </c>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row>
    <row r="138" spans="1:92" x14ac:dyDescent="0.25">
      <c r="A138" t="s">
        <v>169</v>
      </c>
      <c r="B138" s="5">
        <v>0</v>
      </c>
      <c r="C138" s="5">
        <v>0</v>
      </c>
      <c r="D138" s="5">
        <v>0</v>
      </c>
      <c r="E138" s="5">
        <v>0</v>
      </c>
      <c r="F138" s="5">
        <v>0</v>
      </c>
      <c r="G138" s="5">
        <v>0</v>
      </c>
      <c r="H138" s="5">
        <v>0</v>
      </c>
      <c r="I138" s="5">
        <v>0</v>
      </c>
      <c r="J138" s="5">
        <v>0</v>
      </c>
      <c r="K138" s="5">
        <v>2.306687E-2</v>
      </c>
      <c r="L138" s="5">
        <v>3.123801E-2</v>
      </c>
      <c r="M138" s="5">
        <v>3.1767879999999998E-2</v>
      </c>
      <c r="N138" s="5">
        <v>2.1524339999999999E-2</v>
      </c>
      <c r="O138" s="5">
        <v>1.0424869999999999E-2</v>
      </c>
      <c r="P138" s="5">
        <v>1.7776000000000001E-3</v>
      </c>
      <c r="Q138" s="5">
        <v>-4.1919440000000004E-3</v>
      </c>
      <c r="R138" s="5">
        <v>-7.3734559999999996E-3</v>
      </c>
      <c r="S138" s="5">
        <v>-9.0332950000000002E-3</v>
      </c>
      <c r="T138" s="5">
        <v>-9.0332950000000002E-3</v>
      </c>
      <c r="U138" s="5">
        <v>-8.6696910000000002E-3</v>
      </c>
      <c r="V138" s="5">
        <v>-7.726134E-3</v>
      </c>
      <c r="W138" s="5">
        <v>-6.5366119999999998E-3</v>
      </c>
      <c r="X138" s="5">
        <v>-4.973094E-3</v>
      </c>
      <c r="Y138" s="5">
        <v>-3.1239879999999999E-3</v>
      </c>
      <c r="Z138" s="5">
        <v>-8.6128110000000002E-4</v>
      </c>
      <c r="AA138" s="5">
        <v>2.0318290000000002E-3</v>
      </c>
      <c r="AB138" s="5">
        <v>5.8412819999999997E-3</v>
      </c>
      <c r="AC138" s="5">
        <v>1.0823299999999999E-2</v>
      </c>
      <c r="AD138" s="5">
        <v>1.7352820000000001E-2</v>
      </c>
      <c r="AF138" t="s">
        <v>169</v>
      </c>
      <c r="AG138" s="5">
        <v>1.7995559999999999E-3</v>
      </c>
      <c r="AH138" s="5">
        <v>1.409645E-2</v>
      </c>
      <c r="AI138" s="5">
        <v>2.480007E-2</v>
      </c>
      <c r="AJ138" s="5">
        <v>3.1789869999999998E-2</v>
      </c>
      <c r="AK138" s="5">
        <v>7.4793059999999998E-3</v>
      </c>
      <c r="AL138" s="5">
        <v>-3.7716020000000002E-3</v>
      </c>
      <c r="AM138" s="5">
        <v>-1.7893900000000001E-2</v>
      </c>
      <c r="AN138" s="5">
        <v>-2.8183920000000001E-2</v>
      </c>
      <c r="AO138" s="5">
        <v>-3.9348130000000002E-2</v>
      </c>
      <c r="AP138" s="5">
        <v>-7.9383129999999996E-2</v>
      </c>
      <c r="AQ138" s="5">
        <v>-8.3877989999999999E-2</v>
      </c>
      <c r="AR138" s="5">
        <v>-9.736612E-2</v>
      </c>
      <c r="AS138" s="5">
        <v>-0.12176366</v>
      </c>
      <c r="AT138" s="5">
        <v>-0.14847812999999999</v>
      </c>
      <c r="AU138" s="5">
        <v>-0.16929340000000001</v>
      </c>
      <c r="AV138" s="5">
        <v>-0.195018944</v>
      </c>
      <c r="AW138" s="5">
        <v>-0.20835345599999999</v>
      </c>
      <c r="AX138" s="5">
        <v>-0.221011295</v>
      </c>
      <c r="AY138" s="5">
        <v>-0.232727295</v>
      </c>
      <c r="AZ138" s="5">
        <v>-0.236353691</v>
      </c>
      <c r="BA138" s="5">
        <v>-0.23812713399999999</v>
      </c>
      <c r="BB138" s="5">
        <v>-0.23676061200000001</v>
      </c>
      <c r="BC138" s="5">
        <v>-0.23455009400000001</v>
      </c>
      <c r="BD138" s="5">
        <v>-0.228568988</v>
      </c>
      <c r="BE138" s="5">
        <v>-0.22207528109999999</v>
      </c>
      <c r="BF138" s="5">
        <v>-0.21715017099999998</v>
      </c>
      <c r="BG138" s="5">
        <v>-0.219930718</v>
      </c>
      <c r="BH138" s="5">
        <v>-0.22187369999999998</v>
      </c>
      <c r="BI138" s="5">
        <v>-0.22302618000000002</v>
      </c>
      <c r="BK138" t="s">
        <v>169</v>
      </c>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row>
    <row r="139" spans="1:92" x14ac:dyDescent="0.25">
      <c r="A139" t="s">
        <v>170</v>
      </c>
      <c r="B139" s="5">
        <v>0</v>
      </c>
      <c r="C139" s="5">
        <v>0</v>
      </c>
      <c r="D139" s="5">
        <v>0</v>
      </c>
      <c r="E139" s="5">
        <v>0</v>
      </c>
      <c r="F139" s="5">
        <v>0</v>
      </c>
      <c r="G139" s="5">
        <v>0</v>
      </c>
      <c r="H139" s="5">
        <v>0</v>
      </c>
      <c r="I139" s="5">
        <v>0</v>
      </c>
      <c r="J139" s="5">
        <v>0</v>
      </c>
      <c r="K139" s="5">
        <v>2.578047E-2</v>
      </c>
      <c r="L139" s="5">
        <v>2.9870359999999999E-2</v>
      </c>
      <c r="M139" s="5">
        <v>2.8683360000000001E-2</v>
      </c>
      <c r="N139" s="5">
        <v>1.5871630000000001E-2</v>
      </c>
      <c r="O139" s="5">
        <v>4.3035579999999999E-3</v>
      </c>
      <c r="P139" s="5">
        <v>-3.242801E-3</v>
      </c>
      <c r="Q139" s="5">
        <v>-7.4148629999999998E-3</v>
      </c>
      <c r="R139" s="5">
        <v>-9.2409870000000009E-3</v>
      </c>
      <c r="S139" s="5">
        <v>-9.5158650000000001E-3</v>
      </c>
      <c r="T139" s="5">
        <v>-7.8066350000000001E-3</v>
      </c>
      <c r="U139" s="5">
        <v>-5.9398860000000001E-3</v>
      </c>
      <c r="V139" s="5">
        <v>-3.473177E-3</v>
      </c>
      <c r="W139" s="5">
        <v>-7.7983589999999997E-4</v>
      </c>
      <c r="X139" s="5">
        <v>2.3665359999999998E-3</v>
      </c>
      <c r="Y139" s="5">
        <v>5.8284069999999999E-3</v>
      </c>
      <c r="Z139" s="5">
        <v>9.7731490000000001E-3</v>
      </c>
      <c r="AA139" s="5">
        <v>1.444721E-2</v>
      </c>
      <c r="AB139" s="5">
        <v>2.0136729999999999E-2</v>
      </c>
      <c r="AC139" s="5">
        <v>2.711763E-2</v>
      </c>
      <c r="AD139" s="5">
        <v>3.5794579999999999E-2</v>
      </c>
      <c r="AF139" t="s">
        <v>170</v>
      </c>
      <c r="AG139" s="5">
        <v>1.3297210000000001E-3</v>
      </c>
      <c r="AH139" s="5">
        <v>1.3468320000000001E-2</v>
      </c>
      <c r="AI139" s="5">
        <v>2.410226E-2</v>
      </c>
      <c r="AJ139" s="5">
        <v>3.1061890000000002E-2</v>
      </c>
      <c r="AK139" s="5">
        <v>4.3735689999999999E-3</v>
      </c>
      <c r="AL139" s="5">
        <v>-7.6599850000000002E-3</v>
      </c>
      <c r="AM139" s="5">
        <v>-2.202492E-2</v>
      </c>
      <c r="AN139" s="5">
        <v>-3.2489570000000002E-2</v>
      </c>
      <c r="AO139" s="5">
        <v>-4.3582910000000002E-2</v>
      </c>
      <c r="AP139" s="5">
        <v>-8.3545530000000007E-2</v>
      </c>
      <c r="AQ139" s="5">
        <v>-9.2313640000000002E-2</v>
      </c>
      <c r="AR139" s="5">
        <v>-0.10757463999999999</v>
      </c>
      <c r="AS139" s="5">
        <v>-0.13478137000000001</v>
      </c>
      <c r="AT139" s="5">
        <v>-0.16213744199999999</v>
      </c>
      <c r="AU139" s="5">
        <v>-0.18218280099999998</v>
      </c>
      <c r="AV139" s="5">
        <v>-0.20636086300000001</v>
      </c>
      <c r="AW139" s="5">
        <v>-0.218464987</v>
      </c>
      <c r="AX139" s="5">
        <v>-0.22981286500000001</v>
      </c>
      <c r="AY139" s="5">
        <v>-0.239924635</v>
      </c>
      <c r="AZ139" s="5">
        <v>-0.242193886</v>
      </c>
      <c r="BA139" s="5">
        <v>-0.242492177</v>
      </c>
      <c r="BB139" s="5">
        <v>-0.2396228359</v>
      </c>
      <c r="BC139" s="5">
        <v>-0.235838464</v>
      </c>
      <c r="BD139" s="5">
        <v>-0.22823659299999999</v>
      </c>
      <c r="BE139" s="5">
        <v>-0.22010085099999999</v>
      </c>
      <c r="BF139" s="5">
        <v>-0.21345379</v>
      </c>
      <c r="BG139" s="5">
        <v>-0.21449027000000001</v>
      </c>
      <c r="BH139" s="5">
        <v>-0.21459936999999998</v>
      </c>
      <c r="BI139" s="5">
        <v>-0.21379942000000002</v>
      </c>
      <c r="BK139" t="s">
        <v>170</v>
      </c>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row>
    <row r="140" spans="1:92" x14ac:dyDescent="0.25">
      <c r="A140" t="s">
        <v>171</v>
      </c>
      <c r="B140" s="5">
        <v>0</v>
      </c>
      <c r="C140" s="5">
        <v>0</v>
      </c>
      <c r="D140" s="5">
        <v>0</v>
      </c>
      <c r="E140" s="5">
        <v>0</v>
      </c>
      <c r="F140" s="5">
        <v>0</v>
      </c>
      <c r="G140" s="5">
        <v>0</v>
      </c>
      <c r="H140" s="5">
        <v>0</v>
      </c>
      <c r="I140" s="5">
        <v>0</v>
      </c>
      <c r="J140" s="5">
        <v>0</v>
      </c>
      <c r="K140" s="5">
        <v>2.7065470000000001E-2</v>
      </c>
      <c r="L140" s="5">
        <v>2.6810469999999999E-2</v>
      </c>
      <c r="M140" s="5">
        <v>2.448558E-2</v>
      </c>
      <c r="N140" s="5">
        <v>1.0242050000000001E-2</v>
      </c>
      <c r="O140" s="5">
        <v>-1.1095320000000001E-3</v>
      </c>
      <c r="P140" s="5">
        <v>-7.7036709999999996E-3</v>
      </c>
      <c r="Q140" s="5">
        <v>-1.0913580000000001E-2</v>
      </c>
      <c r="R140" s="5">
        <v>-1.2376369999999999E-2</v>
      </c>
      <c r="S140" s="5">
        <v>-1.235671E-2</v>
      </c>
      <c r="T140" s="5">
        <v>-1.0166120000000001E-2</v>
      </c>
      <c r="U140" s="5">
        <v>-7.9947609999999995E-3</v>
      </c>
      <c r="V140" s="5">
        <v>-5.1938460000000002E-3</v>
      </c>
      <c r="W140" s="5">
        <v>-2.16621E-3</v>
      </c>
      <c r="X140" s="5">
        <v>1.3735119999999999E-3</v>
      </c>
      <c r="Y140" s="5">
        <v>5.2582640000000003E-3</v>
      </c>
      <c r="Z140" s="5">
        <v>9.6851190000000007E-3</v>
      </c>
      <c r="AA140" s="5">
        <v>1.488075E-2</v>
      </c>
      <c r="AB140" s="5">
        <v>2.1160970000000001E-2</v>
      </c>
      <c r="AC140" s="5">
        <v>2.8781950000000001E-2</v>
      </c>
      <c r="AD140" s="5">
        <v>3.8168309999999997E-2</v>
      </c>
      <c r="AF140" t="s">
        <v>171</v>
      </c>
      <c r="AG140" s="5">
        <v>1.427511E-3</v>
      </c>
      <c r="AH140" s="5">
        <v>1.39382E-2</v>
      </c>
      <c r="AI140" s="5">
        <v>2.473912E-2</v>
      </c>
      <c r="AJ140" s="5">
        <v>3.1689299999999997E-2</v>
      </c>
      <c r="AK140" s="5">
        <v>3.4133100000000001E-3</v>
      </c>
      <c r="AL140" s="5">
        <v>-8.6298520000000004E-3</v>
      </c>
      <c r="AM140" s="5">
        <v>-2.3141539999999999E-2</v>
      </c>
      <c r="AN140" s="5">
        <v>-3.3704060000000001E-2</v>
      </c>
      <c r="AO140" s="5">
        <v>-4.5081030000000001E-2</v>
      </c>
      <c r="AP140" s="5">
        <v>-8.5558529999999994E-2</v>
      </c>
      <c r="AQ140" s="5">
        <v>-9.8730530000000011E-2</v>
      </c>
      <c r="AR140" s="5">
        <v>-0.11530441999999999</v>
      </c>
      <c r="AS140" s="5">
        <v>-0.14408894999999999</v>
      </c>
      <c r="AT140" s="5">
        <v>-0.17142353199999999</v>
      </c>
      <c r="AU140" s="5">
        <v>-0.190633671</v>
      </c>
      <c r="AV140" s="5">
        <v>-0.21412358000000001</v>
      </c>
      <c r="AW140" s="5">
        <v>-0.22606936999999999</v>
      </c>
      <c r="AX140" s="5">
        <v>-0.23735871</v>
      </c>
      <c r="AY140" s="5">
        <v>-0.24723312</v>
      </c>
      <c r="AZ140" s="5">
        <v>-0.24924776099999998</v>
      </c>
      <c r="BA140" s="5">
        <v>-0.24931884600000001</v>
      </c>
      <c r="BB140" s="5">
        <v>-0.24623321000000001</v>
      </c>
      <c r="BC140" s="5">
        <v>-0.24217348800000002</v>
      </c>
      <c r="BD140" s="5">
        <v>-0.23422673599999999</v>
      </c>
      <c r="BE140" s="5">
        <v>-0.22566788100000001</v>
      </c>
      <c r="BF140" s="5">
        <v>-0.21856824999999999</v>
      </c>
      <c r="BG140" s="5">
        <v>-0.21913103</v>
      </c>
      <c r="BH140" s="5">
        <v>-0.21869805</v>
      </c>
      <c r="BI140" s="5">
        <v>-0.21728669</v>
      </c>
      <c r="BK140" t="s">
        <v>171</v>
      </c>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row>
    <row r="141" spans="1:92" x14ac:dyDescent="0.25">
      <c r="A141" t="s">
        <v>172</v>
      </c>
      <c r="B141" s="5">
        <v>0</v>
      </c>
      <c r="C141" s="5">
        <v>0</v>
      </c>
      <c r="D141" s="5">
        <v>0</v>
      </c>
      <c r="E141" s="5">
        <v>0</v>
      </c>
      <c r="F141" s="5">
        <v>0</v>
      </c>
      <c r="G141" s="5">
        <v>0</v>
      </c>
      <c r="H141" s="5">
        <v>0</v>
      </c>
      <c r="I141" s="5">
        <v>0</v>
      </c>
      <c r="J141" s="5">
        <v>0</v>
      </c>
      <c r="K141" s="5">
        <v>2.0977139999999998E-2</v>
      </c>
      <c r="L141" s="5">
        <v>3.5467909999999998E-2</v>
      </c>
      <c r="M141" s="5">
        <v>3.4340009999999997E-2</v>
      </c>
      <c r="N141" s="5">
        <v>2.2287749999999999E-2</v>
      </c>
      <c r="O141" s="5">
        <v>6.3979700000000002E-3</v>
      </c>
      <c r="P141" s="5">
        <v>-7.5416980000000003E-3</v>
      </c>
      <c r="Q141" s="5">
        <v>-1.779567E-2</v>
      </c>
      <c r="R141" s="5">
        <v>-2.318311E-2</v>
      </c>
      <c r="S141" s="5">
        <v>-2.6363310000000001E-2</v>
      </c>
      <c r="T141" s="5">
        <v>-2.7708340000000001E-2</v>
      </c>
      <c r="U141" s="5">
        <v>-2.7875380000000002E-2</v>
      </c>
      <c r="V141" s="5">
        <v>-2.7119000000000001E-2</v>
      </c>
      <c r="W141" s="5">
        <v>-2.571412E-2</v>
      </c>
      <c r="X141" s="5">
        <v>-2.3650560000000001E-2</v>
      </c>
      <c r="Y141" s="5">
        <v>-2.0908400000000001E-2</v>
      </c>
      <c r="Z141" s="5">
        <v>-1.7388899999999999E-2</v>
      </c>
      <c r="AA141" s="5">
        <v>-1.282605E-2</v>
      </c>
      <c r="AB141" s="5">
        <v>-6.884406E-3</v>
      </c>
      <c r="AC141" s="5">
        <v>7.5126839999999995E-4</v>
      </c>
      <c r="AD141" s="5">
        <v>1.051525E-2</v>
      </c>
      <c r="AF141" t="s">
        <v>172</v>
      </c>
      <c r="AG141" s="5">
        <v>1.690287E-3</v>
      </c>
      <c r="AH141" s="5">
        <v>1.491669E-2</v>
      </c>
      <c r="AI141" s="5">
        <v>2.6776689999999999E-2</v>
      </c>
      <c r="AJ141" s="5">
        <v>3.4790019999999998E-2</v>
      </c>
      <c r="AK141" s="5">
        <v>1.1754529999999999E-2</v>
      </c>
      <c r="AL141" s="5">
        <v>-1.009746E-3</v>
      </c>
      <c r="AM141" s="5">
        <v>-1.6409489999999999E-2</v>
      </c>
      <c r="AN141" s="5">
        <v>-2.7566529999999999E-2</v>
      </c>
      <c r="AO141" s="5">
        <v>-3.9470659999999998E-2</v>
      </c>
      <c r="AP141" s="5">
        <v>-8.3112860000000011E-2</v>
      </c>
      <c r="AQ141" s="5">
        <v>-8.3700090000000005E-2</v>
      </c>
      <c r="AR141" s="5">
        <v>-0.10031698999999999</v>
      </c>
      <c r="AS141" s="5">
        <v>-0.12760025</v>
      </c>
      <c r="AT141" s="5">
        <v>-0.16001603</v>
      </c>
      <c r="AU141" s="5">
        <v>-0.186703698</v>
      </c>
      <c r="AV141" s="5">
        <v>-0.21755366999999998</v>
      </c>
      <c r="AW141" s="5">
        <v>-0.23348911</v>
      </c>
      <c r="AX141" s="5">
        <v>-0.24799330999999999</v>
      </c>
      <c r="AY141" s="5">
        <v>-0.26136034000000002</v>
      </c>
      <c r="AZ141" s="5">
        <v>-0.26551537999999997</v>
      </c>
      <c r="BA141" s="5">
        <v>-0.26722899999999999</v>
      </c>
      <c r="BB141" s="5">
        <v>-0.26521711999999997</v>
      </c>
      <c r="BC141" s="5">
        <v>-0.26200556000000003</v>
      </c>
      <c r="BD141" s="5">
        <v>-0.2544574</v>
      </c>
      <c r="BE141" s="5">
        <v>-0.24604290000000001</v>
      </c>
      <c r="BF141" s="5">
        <v>-0.23892805</v>
      </c>
      <c r="BG141" s="5">
        <v>-0.23957340600000002</v>
      </c>
      <c r="BH141" s="5">
        <v>-0.23907473160000001</v>
      </c>
      <c r="BI141" s="5">
        <v>-0.23736174999999998</v>
      </c>
      <c r="BK141" t="s">
        <v>172</v>
      </c>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46BB3-CC1A-4D69-A8A8-43626E7EAAB3}">
  <sheetPr>
    <tabColor theme="8" tint="0.59999389629810485"/>
  </sheetPr>
  <dimension ref="A1:AF63"/>
  <sheetViews>
    <sheetView showGridLines="0" topLeftCell="E39" workbookViewId="0">
      <selection activeCell="R68" sqref="R68"/>
    </sheetView>
  </sheetViews>
  <sheetFormatPr defaultRowHeight="15" x14ac:dyDescent="0.25"/>
  <cols>
    <col min="1" max="1" width="67.5703125" bestFit="1" customWidth="1"/>
  </cols>
  <sheetData>
    <row r="1" spans="1:32" ht="18" thickBot="1" x14ac:dyDescent="0.35">
      <c r="A1" s="8" t="s">
        <v>215</v>
      </c>
      <c r="B1" s="1"/>
      <c r="C1" s="2"/>
      <c r="D1" s="1">
        <v>2022</v>
      </c>
      <c r="E1" s="2">
        <v>2023</v>
      </c>
      <c r="F1" s="1">
        <v>2024</v>
      </c>
      <c r="G1" s="2">
        <v>2025</v>
      </c>
      <c r="H1" s="1">
        <v>2026</v>
      </c>
      <c r="I1" s="2">
        <v>2027</v>
      </c>
      <c r="J1" s="1">
        <v>2028</v>
      </c>
      <c r="K1" s="2">
        <v>2029</v>
      </c>
      <c r="L1" s="1">
        <v>2030</v>
      </c>
      <c r="M1" s="2">
        <v>2031</v>
      </c>
      <c r="N1" s="1">
        <v>2032</v>
      </c>
      <c r="O1" s="2">
        <v>2033</v>
      </c>
      <c r="P1" s="1">
        <v>2034</v>
      </c>
      <c r="Q1" s="2">
        <v>2035</v>
      </c>
      <c r="R1" s="1">
        <v>2036</v>
      </c>
      <c r="S1" s="2">
        <v>2037</v>
      </c>
      <c r="T1" s="1">
        <v>2038</v>
      </c>
      <c r="U1" s="2">
        <v>2039</v>
      </c>
      <c r="V1" s="1">
        <v>2040</v>
      </c>
      <c r="W1" s="2">
        <v>2041</v>
      </c>
      <c r="X1" s="1">
        <v>2042</v>
      </c>
      <c r="Y1" s="2">
        <v>2043</v>
      </c>
      <c r="Z1" s="1">
        <v>2044</v>
      </c>
      <c r="AA1" s="2">
        <v>2045</v>
      </c>
      <c r="AB1" s="1">
        <v>2046</v>
      </c>
      <c r="AC1" s="2">
        <v>2047</v>
      </c>
      <c r="AD1" s="1">
        <v>2048</v>
      </c>
      <c r="AE1" s="2">
        <v>2049</v>
      </c>
      <c r="AF1" s="1">
        <v>2050</v>
      </c>
    </row>
    <row r="2" spans="1:32" ht="15.75" thickTop="1" x14ac:dyDescent="0.25">
      <c r="A2" s="4" t="s">
        <v>173</v>
      </c>
      <c r="B2" s="9"/>
      <c r="C2" s="9"/>
      <c r="D2" s="9">
        <v>1.2288917217978967E-14</v>
      </c>
      <c r="E2" s="9">
        <v>0</v>
      </c>
      <c r="F2" s="9">
        <v>0</v>
      </c>
      <c r="G2" s="9">
        <v>-3.6980197105678181E-4</v>
      </c>
      <c r="H2" s="9">
        <v>-7.6056327315832985E-4</v>
      </c>
      <c r="I2" s="9">
        <v>-1.556050898421261E-3</v>
      </c>
      <c r="J2" s="9">
        <v>-1.5845663240005063E-3</v>
      </c>
      <c r="K2" s="9">
        <v>-1.6141138111610634E-3</v>
      </c>
      <c r="L2" s="9">
        <v>-2.0411162456331626E-3</v>
      </c>
      <c r="M2" s="9">
        <v>-0.33623631186122332</v>
      </c>
      <c r="N2" s="9">
        <v>-1.5500589719159474</v>
      </c>
      <c r="O2" s="9">
        <v>-2.321317931438371</v>
      </c>
      <c r="P2" s="9">
        <v>-3.1598127774227525</v>
      </c>
      <c r="Q2" s="9">
        <v>-3.669833677000141</v>
      </c>
      <c r="R2" s="9">
        <v>-3.9570376212069567</v>
      </c>
      <c r="S2" s="9">
        <v>-4.1571631646547491</v>
      </c>
      <c r="T2" s="9">
        <v>-4.4383791727902731</v>
      </c>
      <c r="U2" s="9">
        <v>-4.7115402947512841</v>
      </c>
      <c r="V2" s="9">
        <v>-4.9256641481842571</v>
      </c>
      <c r="W2" s="9">
        <v>-5.1709429425234434</v>
      </c>
      <c r="X2" s="9">
        <v>-5.409798359273168</v>
      </c>
      <c r="Y2" s="9">
        <v>-5.6555997672333671</v>
      </c>
      <c r="Z2" s="9">
        <v>-5.894451204410605</v>
      </c>
      <c r="AA2" s="9">
        <v>-6.1432067594653583</v>
      </c>
      <c r="AB2" s="9">
        <v>-6.4027328668297629</v>
      </c>
      <c r="AC2" s="9">
        <v>-6.6845155785695525</v>
      </c>
      <c r="AD2" s="9">
        <v>-6.9995924103150546</v>
      </c>
      <c r="AE2" s="9">
        <v>-7.3704777511660131</v>
      </c>
      <c r="AF2" s="9">
        <v>-7.8151183493925496</v>
      </c>
    </row>
    <row r="3" spans="1:32" x14ac:dyDescent="0.25">
      <c r="A3" s="4" t="s">
        <v>174</v>
      </c>
      <c r="B3" s="9"/>
      <c r="C3" s="9"/>
      <c r="D3" s="9">
        <v>3.6119990610001504E-4</v>
      </c>
      <c r="E3" s="9">
        <v>0</v>
      </c>
      <c r="F3" s="9">
        <v>0</v>
      </c>
      <c r="G3" s="9">
        <v>-3.831520385731405E-4</v>
      </c>
      <c r="H3" s="9">
        <v>-7.8511115210953039E-4</v>
      </c>
      <c r="I3" s="9">
        <v>-1.6051042314522894E-3</v>
      </c>
      <c r="J3" s="9">
        <v>-1.6355570093801966E-3</v>
      </c>
      <c r="K3" s="9">
        <v>-1.6670973334739299E-3</v>
      </c>
      <c r="L3" s="9">
        <v>-2.1122536055969737E-3</v>
      </c>
      <c r="M3" s="9">
        <v>-0.33122682808423043</v>
      </c>
      <c r="N3" s="9">
        <v>-1.5874259839777205</v>
      </c>
      <c r="O3" s="9">
        <v>-2.3817824753414829</v>
      </c>
      <c r="P3" s="9">
        <v>-3.2465372965296582</v>
      </c>
      <c r="Q3" s="9">
        <v>-3.7648222701603609</v>
      </c>
      <c r="R3" s="9">
        <v>-4.0470339814442768</v>
      </c>
      <c r="S3" s="9">
        <v>-4.2381692787576446</v>
      </c>
      <c r="T3" s="9">
        <v>-4.5140699232549686</v>
      </c>
      <c r="U3" s="9">
        <v>-4.7823097390108584</v>
      </c>
      <c r="V3" s="9">
        <v>-4.9876825306151682</v>
      </c>
      <c r="W3" s="9">
        <v>-5.2274603655668956</v>
      </c>
      <c r="X3" s="9">
        <v>-5.4606648837819947</v>
      </c>
      <c r="Y3" s="9">
        <v>-5.7008106278651161</v>
      </c>
      <c r="Z3" s="9">
        <v>-5.9342462652784072</v>
      </c>
      <c r="AA3" s="9">
        <v>-6.1776376741502883</v>
      </c>
      <c r="AB3" s="9">
        <v>-6.4329629251230482</v>
      </c>
      <c r="AC3" s="9">
        <v>-6.711876195444292</v>
      </c>
      <c r="AD3" s="9">
        <v>-7.0260954561238735</v>
      </c>
      <c r="AE3" s="9">
        <v>-7.3989534945805913</v>
      </c>
      <c r="AF3" s="9">
        <v>-7.8517705721805999</v>
      </c>
    </row>
    <row r="4" spans="1:32" x14ac:dyDescent="0.25">
      <c r="A4" s="4" t="s">
        <v>175</v>
      </c>
      <c r="B4" s="9"/>
      <c r="C4" s="9"/>
      <c r="D4" s="9">
        <v>0</v>
      </c>
      <c r="E4" s="9">
        <v>0</v>
      </c>
      <c r="F4" s="9">
        <v>0</v>
      </c>
      <c r="G4" s="9">
        <v>-7.2036767567277508E-4</v>
      </c>
      <c r="H4" s="9">
        <v>-7.3694139841828021E-4</v>
      </c>
      <c r="I4" s="9">
        <v>-7.5282497571963999E-4</v>
      </c>
      <c r="J4" s="9">
        <v>-7.6713001319284849E-4</v>
      </c>
      <c r="K4" s="9">
        <v>-7.8179359085432014E-4</v>
      </c>
      <c r="L4" s="9">
        <v>-7.9214822677434811E-4</v>
      </c>
      <c r="M4" s="9">
        <v>-0.78736357860364981</v>
      </c>
      <c r="N4" s="9">
        <v>-2.1056833084887119</v>
      </c>
      <c r="O4" s="9">
        <v>-3.1448512548055487</v>
      </c>
      <c r="P4" s="9">
        <v>-4.2093888218737394</v>
      </c>
      <c r="Q4" s="9">
        <v>-5.0718533833626864</v>
      </c>
      <c r="R4" s="9">
        <v>-5.7954977696324281</v>
      </c>
      <c r="S4" s="9">
        <v>-6.4645665831905426</v>
      </c>
      <c r="T4" s="9">
        <v>-7.1710620354488412</v>
      </c>
      <c r="U4" s="9">
        <v>-7.8667611622962603</v>
      </c>
      <c r="V4" s="9">
        <v>-8.5243294718059239</v>
      </c>
      <c r="W4" s="9">
        <v>-9.1937365905070063</v>
      </c>
      <c r="X4" s="9">
        <v>-9.854350325795318</v>
      </c>
      <c r="Y4" s="9">
        <v>-10.514550122511931</v>
      </c>
      <c r="Z4" s="9">
        <v>-11.168270331048076</v>
      </c>
      <c r="AA4" s="9">
        <v>-11.823504937031277</v>
      </c>
      <c r="AB4" s="9">
        <v>-12.483429991715004</v>
      </c>
      <c r="AC4" s="9">
        <v>-13.153469482723997</v>
      </c>
      <c r="AD4" s="9">
        <v>-13.837905614285402</v>
      </c>
      <c r="AE4" s="9">
        <v>-14.549334394763603</v>
      </c>
      <c r="AF4" s="9">
        <v>-15.295622544968808</v>
      </c>
    </row>
    <row r="5" spans="1:32" x14ac:dyDescent="0.25">
      <c r="A5" s="4" t="s">
        <v>176</v>
      </c>
      <c r="B5" s="9"/>
      <c r="C5" s="9"/>
      <c r="D5" s="9">
        <v>0</v>
      </c>
      <c r="E5" s="9">
        <v>0</v>
      </c>
      <c r="F5" s="9">
        <v>0</v>
      </c>
      <c r="G5" s="9">
        <v>0</v>
      </c>
      <c r="H5" s="9">
        <v>0</v>
      </c>
      <c r="I5" s="9">
        <v>0</v>
      </c>
      <c r="J5" s="9">
        <v>0</v>
      </c>
      <c r="K5" s="9">
        <v>0</v>
      </c>
      <c r="L5" s="9">
        <v>0</v>
      </c>
      <c r="M5" s="9">
        <v>-1.3499050578284106</v>
      </c>
      <c r="N5" s="9">
        <v>-2.6709174636911137</v>
      </c>
      <c r="O5" s="9">
        <v>-3.9575535123741767</v>
      </c>
      <c r="P5" s="9">
        <v>-5.2152842497670049</v>
      </c>
      <c r="Q5" s="9">
        <v>-6.4500095584018293</v>
      </c>
      <c r="R5" s="9">
        <v>-7.6497804265997349</v>
      </c>
      <c r="S5" s="9">
        <v>-8.8251849469282728</v>
      </c>
      <c r="T5" s="9">
        <v>-9.971556947936838</v>
      </c>
      <c r="U5" s="9">
        <v>-11.092799188640981</v>
      </c>
      <c r="V5" s="9">
        <v>-12.193537208697924</v>
      </c>
      <c r="W5" s="9">
        <v>-13.265260821309655</v>
      </c>
      <c r="X5" s="9">
        <v>-14.313011828935396</v>
      </c>
      <c r="Y5" s="9">
        <v>-15.341942100601361</v>
      </c>
      <c r="Z5" s="9">
        <v>-16.344270907961985</v>
      </c>
      <c r="AA5" s="9">
        <v>-17.325570016635684</v>
      </c>
      <c r="AB5" s="9">
        <v>-18.287976745351578</v>
      </c>
      <c r="AC5" s="9">
        <v>-19.233138281490611</v>
      </c>
      <c r="AD5" s="9">
        <v>-20.153490328006736</v>
      </c>
      <c r="AE5" s="9">
        <v>-21.056031002745044</v>
      </c>
      <c r="AF5" s="9">
        <v>-21.938719276975636</v>
      </c>
    </row>
    <row r="6" spans="1:32" x14ac:dyDescent="0.25">
      <c r="A6" s="4" t="s">
        <v>177</v>
      </c>
      <c r="B6" s="9"/>
      <c r="C6" s="9"/>
      <c r="D6" s="9">
        <v>0</v>
      </c>
      <c r="E6" s="9">
        <v>0</v>
      </c>
      <c r="F6" s="9">
        <v>0</v>
      </c>
      <c r="G6" s="9">
        <v>-9.667253146840093E-4</v>
      </c>
      <c r="H6" s="9">
        <v>-9.8262715195117259E-4</v>
      </c>
      <c r="I6" s="9">
        <v>-9.9810360315168113E-4</v>
      </c>
      <c r="J6" s="9">
        <v>-1.0116337885661805E-3</v>
      </c>
      <c r="K6" s="9">
        <v>-1.0266308030282213E-3</v>
      </c>
      <c r="L6" s="9">
        <v>-1.0360976418393524E-3</v>
      </c>
      <c r="M6" s="9">
        <v>-0.6165202256380119</v>
      </c>
      <c r="N6" s="9">
        <v>-1.936889763363054</v>
      </c>
      <c r="O6" s="9">
        <v>-2.9061762916635487</v>
      </c>
      <c r="P6" s="9">
        <v>-3.9178398936802461</v>
      </c>
      <c r="Q6" s="9">
        <v>-4.6773769917702728</v>
      </c>
      <c r="R6" s="9">
        <v>-5.2710375726389644</v>
      </c>
      <c r="S6" s="9">
        <v>-5.8043695815951279</v>
      </c>
      <c r="T6" s="9">
        <v>-6.3962042496892053</v>
      </c>
      <c r="U6" s="9">
        <v>-6.9831238280436239</v>
      </c>
      <c r="V6" s="9">
        <v>-7.5286511901263617</v>
      </c>
      <c r="W6" s="9">
        <v>-8.0985873446138719</v>
      </c>
      <c r="X6" s="9">
        <v>-8.6647244476814649</v>
      </c>
      <c r="Y6" s="9">
        <v>-9.2359361880772592</v>
      </c>
      <c r="Z6" s="9">
        <v>-9.8061888841406688</v>
      </c>
      <c r="AA6" s="9">
        <v>-10.383724056694364</v>
      </c>
      <c r="AB6" s="9">
        <v>-10.971582231388782</v>
      </c>
      <c r="AC6" s="9">
        <v>-11.57570832944813</v>
      </c>
      <c r="AD6" s="9">
        <v>-12.203020819159066</v>
      </c>
      <c r="AE6" s="9">
        <v>-12.867181520907254</v>
      </c>
      <c r="AF6" s="9">
        <v>-13.578277036171698</v>
      </c>
    </row>
    <row r="7" spans="1:32" x14ac:dyDescent="0.25">
      <c r="A7" s="4" t="s">
        <v>178</v>
      </c>
      <c r="B7" s="9"/>
      <c r="C7" s="9"/>
      <c r="D7" s="9">
        <v>7.75831303239615E-4</v>
      </c>
      <c r="E7" s="9">
        <v>0</v>
      </c>
      <c r="F7" s="9">
        <v>0</v>
      </c>
      <c r="G7" s="9">
        <v>0</v>
      </c>
      <c r="H7" s="9">
        <v>-8.4001848040461116E-4</v>
      </c>
      <c r="I7" s="9">
        <v>-2.5779397105772936E-3</v>
      </c>
      <c r="J7" s="9">
        <v>-2.6267632148018181E-3</v>
      </c>
      <c r="K7" s="9">
        <v>-2.6779258571531937E-3</v>
      </c>
      <c r="L7" s="9">
        <v>-3.6207286716367303E-3</v>
      </c>
      <c r="M7" s="9">
        <v>0.19182529142689669</v>
      </c>
      <c r="N7" s="9">
        <v>-0.99235855850801469</v>
      </c>
      <c r="O7" s="9">
        <v>-1.5040661978914613</v>
      </c>
      <c r="P7" s="9">
        <v>-2.1320948631930121</v>
      </c>
      <c r="Q7" s="9">
        <v>-2.2409380394024274</v>
      </c>
      <c r="R7" s="9">
        <v>-1.9912179057144594</v>
      </c>
      <c r="S7" s="9">
        <v>-1.5950177861695654</v>
      </c>
      <c r="T7" s="9">
        <v>-1.3259869866758272</v>
      </c>
      <c r="U7" s="9">
        <v>-1.0370697263901083</v>
      </c>
      <c r="V7" s="9">
        <v>-0.63593547359560842</v>
      </c>
      <c r="W7" s="9">
        <v>-0.27495123728057402</v>
      </c>
      <c r="X7" s="9">
        <v>0.11553101703779631</v>
      </c>
      <c r="Y7" s="9">
        <v>0.51972953880310702</v>
      </c>
      <c r="Z7" s="9">
        <v>0.96692512562155508</v>
      </c>
      <c r="AA7" s="9">
        <v>1.4354525301732364</v>
      </c>
      <c r="AB7" s="9">
        <v>1.9331834519496482</v>
      </c>
      <c r="AC7" s="9">
        <v>2.4505453177886363</v>
      </c>
      <c r="AD7" s="9">
        <v>2.9781559563119089</v>
      </c>
      <c r="AE7" s="9">
        <v>3.4906041624570627</v>
      </c>
      <c r="AF7" s="9">
        <v>3.9637761885937981</v>
      </c>
    </row>
    <row r="8" spans="1:32" x14ac:dyDescent="0.25">
      <c r="A8" s="4" t="s">
        <v>179</v>
      </c>
      <c r="B8" s="9"/>
      <c r="C8" s="9"/>
      <c r="D8" s="9">
        <v>-8.1672655994763955E-3</v>
      </c>
      <c r="E8" s="9">
        <v>0</v>
      </c>
      <c r="F8" s="9">
        <v>0</v>
      </c>
      <c r="G8" s="9">
        <v>0</v>
      </c>
      <c r="H8" s="9">
        <v>0</v>
      </c>
      <c r="I8" s="9">
        <v>0</v>
      </c>
      <c r="J8" s="9">
        <v>0</v>
      </c>
      <c r="K8" s="9">
        <v>0</v>
      </c>
      <c r="L8" s="9">
        <v>0</v>
      </c>
      <c r="M8" s="9">
        <v>-0.479645800024599</v>
      </c>
      <c r="N8" s="9">
        <v>-0.54848873847590585</v>
      </c>
      <c r="O8" s="9">
        <v>-0.80689731402674625</v>
      </c>
      <c r="P8" s="9">
        <v>-1.0350143140277432</v>
      </c>
      <c r="Q8" s="9">
        <v>-1.393766461808609</v>
      </c>
      <c r="R8" s="9">
        <v>-1.8433179723502344</v>
      </c>
      <c r="S8" s="9">
        <v>-2.2934269724569329</v>
      </c>
      <c r="T8" s="9">
        <v>-2.7332601536772811</v>
      </c>
      <c r="U8" s="9">
        <v>-3.1517680650120745</v>
      </c>
      <c r="V8" s="9">
        <v>-3.5875426433366306</v>
      </c>
      <c r="W8" s="9">
        <v>-3.9788383114736052</v>
      </c>
      <c r="X8" s="9">
        <v>-4.361749116607772</v>
      </c>
      <c r="Y8" s="9">
        <v>-4.7466253595928354</v>
      </c>
      <c r="Z8" s="9">
        <v>-5.1142666962502812</v>
      </c>
      <c r="AA8" s="9">
        <v>-5.4857015689329041</v>
      </c>
      <c r="AB8" s="9">
        <v>-5.8409649318740247</v>
      </c>
      <c r="AC8" s="9">
        <v>-6.1904227879331648</v>
      </c>
      <c r="AD8" s="9">
        <v>-6.5352112676056269</v>
      </c>
      <c r="AE8" s="9">
        <v>-6.8871771635704659</v>
      </c>
      <c r="AF8" s="9">
        <v>-7.213675213675204</v>
      </c>
    </row>
    <row r="9" spans="1:32" x14ac:dyDescent="0.25">
      <c r="A9" s="4" t="s">
        <v>180</v>
      </c>
      <c r="B9" s="9"/>
      <c r="C9" s="9"/>
      <c r="D9" s="9">
        <v>-2.2370363742062311E-3</v>
      </c>
      <c r="E9" s="9">
        <v>0</v>
      </c>
      <c r="F9" s="9">
        <v>0</v>
      </c>
      <c r="G9" s="9">
        <v>0</v>
      </c>
      <c r="H9" s="9">
        <v>2.4910943377367645E-3</v>
      </c>
      <c r="I9" s="9">
        <v>3.1075201988878505E-3</v>
      </c>
      <c r="J9" s="9">
        <v>6.2936622820812501E-3</v>
      </c>
      <c r="K9" s="9">
        <v>6.336734047271338E-3</v>
      </c>
      <c r="L9" s="9">
        <v>3.251609546718051E-3</v>
      </c>
      <c r="M9" s="9">
        <v>0.79222562585824319</v>
      </c>
      <c r="N9" s="9">
        <v>-14.160646286344708</v>
      </c>
      <c r="O9" s="9">
        <v>-20.590579710144922</v>
      </c>
      <c r="P9" s="9">
        <v>-27.179241458110642</v>
      </c>
      <c r="Q9" s="9">
        <v>-29.429700734048552</v>
      </c>
      <c r="R9" s="9">
        <v>-29.302378861354008</v>
      </c>
      <c r="S9" s="9">
        <v>-28.513388020430277</v>
      </c>
      <c r="T9" s="9">
        <v>-28.941990253104859</v>
      </c>
      <c r="U9" s="9">
        <v>-29.4288210994598</v>
      </c>
      <c r="V9" s="9">
        <v>-29.35984161029533</v>
      </c>
      <c r="W9" s="9">
        <v>-29.709871100474455</v>
      </c>
      <c r="X9" s="9">
        <v>-29.989323083493488</v>
      </c>
      <c r="Y9" s="9">
        <v>-30.269639616282088</v>
      </c>
      <c r="Z9" s="9">
        <v>-30.355026989072723</v>
      </c>
      <c r="AA9" s="9">
        <v>-30.340129997328823</v>
      </c>
      <c r="AB9" s="9">
        <v>-30.130786984658553</v>
      </c>
      <c r="AC9" s="9">
        <v>-29.713576387292541</v>
      </c>
      <c r="AD9" s="9">
        <v>-29.040993556821363</v>
      </c>
      <c r="AE9" s="9">
        <v>-28.103521827748029</v>
      </c>
      <c r="AF9" s="9">
        <v>-26.820586820586826</v>
      </c>
    </row>
    <row r="10" spans="1:32" x14ac:dyDescent="0.25">
      <c r="A10" s="4" t="s">
        <v>181</v>
      </c>
      <c r="B10" s="9"/>
      <c r="C10" s="9"/>
      <c r="D10" s="9">
        <v>0</v>
      </c>
      <c r="E10" s="9">
        <v>0</v>
      </c>
      <c r="F10" s="9">
        <v>0</v>
      </c>
      <c r="G10" s="9">
        <v>2.5481277630295767E-4</v>
      </c>
      <c r="H10" s="9">
        <v>5.1013641047497249E-4</v>
      </c>
      <c r="I10" s="9">
        <v>7.6597439603647455E-4</v>
      </c>
      <c r="J10" s="9">
        <v>7.6674180735292121E-4</v>
      </c>
      <c r="K10" s="9">
        <v>7.6924654863624918E-4</v>
      </c>
      <c r="L10" s="9">
        <v>1.0307737503132723E-3</v>
      </c>
      <c r="M10" s="9">
        <v>7.558023576833825E-2</v>
      </c>
      <c r="N10" s="9">
        <v>-1.4594240139891441</v>
      </c>
      <c r="O10" s="9">
        <v>-2.1829657811256444</v>
      </c>
      <c r="P10" s="9">
        <v>-3.0248615713046778</v>
      </c>
      <c r="Q10" s="9">
        <v>-3.3679351478256314</v>
      </c>
      <c r="R10" s="9">
        <v>-3.3707220352308727</v>
      </c>
      <c r="S10" s="9">
        <v>-3.2728407592780648</v>
      </c>
      <c r="T10" s="9">
        <v>-3.3700795774772758</v>
      </c>
      <c r="U10" s="9">
        <v>-3.4800283790701196</v>
      </c>
      <c r="V10" s="9">
        <v>-3.5194657357516927</v>
      </c>
      <c r="W10" s="9">
        <v>-3.5897326320737784</v>
      </c>
      <c r="X10" s="9">
        <v>-3.6493952974400017</v>
      </c>
      <c r="Y10" s="9">
        <v>-3.710151906627273</v>
      </c>
      <c r="Z10" s="9">
        <v>-3.7426813443353883</v>
      </c>
      <c r="AA10" s="9">
        <v>-3.7631454050408455</v>
      </c>
      <c r="AB10" s="9">
        <v>-3.746022200506145</v>
      </c>
      <c r="AC10" s="9">
        <v>-3.6999682662368523</v>
      </c>
      <c r="AD10" s="9">
        <v>-3.6169716529774791</v>
      </c>
      <c r="AE10" s="9">
        <v>-3.498049085884491</v>
      </c>
      <c r="AF10" s="9">
        <v>-3.3321597025956256</v>
      </c>
    </row>
    <row r="11" spans="1:32" x14ac:dyDescent="0.25">
      <c r="A11" s="4" t="s">
        <v>182</v>
      </c>
      <c r="B11" s="9"/>
      <c r="C11" s="9"/>
      <c r="D11" s="9">
        <v>0</v>
      </c>
      <c r="E11" s="9">
        <v>0</v>
      </c>
      <c r="F11" s="9">
        <v>0</v>
      </c>
      <c r="G11" s="9">
        <v>0</v>
      </c>
      <c r="H11" s="9">
        <v>0</v>
      </c>
      <c r="I11" s="9">
        <v>0</v>
      </c>
      <c r="J11" s="9">
        <v>2.9188558085227374E-2</v>
      </c>
      <c r="K11" s="9">
        <v>0</v>
      </c>
      <c r="L11" s="9">
        <v>0</v>
      </c>
      <c r="M11" s="9">
        <v>0.50349650349651021</v>
      </c>
      <c r="N11" s="9">
        <v>-9.6782988004362132</v>
      </c>
      <c r="O11" s="9">
        <v>-14.225053078556273</v>
      </c>
      <c r="P11" s="9">
        <v>-19.104084321475629</v>
      </c>
      <c r="Q11" s="9">
        <v>-20.79078292746793</v>
      </c>
      <c r="R11" s="9">
        <v>-20.739005984907621</v>
      </c>
      <c r="S11" s="9">
        <v>-20.165674346362923</v>
      </c>
      <c r="T11" s="9">
        <v>-20.473860417203184</v>
      </c>
      <c r="U11" s="9">
        <v>-20.86109687339825</v>
      </c>
      <c r="V11" s="9">
        <v>-20.796121459556012</v>
      </c>
      <c r="W11" s="9">
        <v>-21.076688674454033</v>
      </c>
      <c r="X11" s="9">
        <v>-21.289506953223768</v>
      </c>
      <c r="Y11" s="9">
        <v>-21.525679758308165</v>
      </c>
      <c r="Z11" s="9">
        <v>-21.57551430005018</v>
      </c>
      <c r="AA11" s="9">
        <v>-21.57500000000001</v>
      </c>
      <c r="AB11" s="9">
        <v>-21.405432344879138</v>
      </c>
      <c r="AC11" s="9">
        <v>-21.093167701863361</v>
      </c>
      <c r="AD11" s="9">
        <v>-20.570012391573734</v>
      </c>
      <c r="AE11" s="9">
        <v>-19.876390605686037</v>
      </c>
      <c r="AF11" s="9">
        <v>-18.899580557611646</v>
      </c>
    </row>
    <row r="12" spans="1:32" x14ac:dyDescent="0.25">
      <c r="A12" s="4" t="s">
        <v>183</v>
      </c>
      <c r="B12" s="9"/>
      <c r="C12" s="9"/>
      <c r="D12" s="9">
        <v>0</v>
      </c>
      <c r="E12" s="9">
        <v>0</v>
      </c>
      <c r="F12" s="9">
        <v>0</v>
      </c>
      <c r="G12" s="9">
        <v>0</v>
      </c>
      <c r="H12" s="9">
        <v>0</v>
      </c>
      <c r="I12" s="9">
        <v>3.1813192931034388E-4</v>
      </c>
      <c r="J12" s="9">
        <v>3.1870986247595158E-4</v>
      </c>
      <c r="K12" s="9">
        <v>0</v>
      </c>
      <c r="L12" s="9">
        <v>3.2186009385365324E-4</v>
      </c>
      <c r="M12" s="9">
        <v>1.643298955515354E-3</v>
      </c>
      <c r="N12" s="9">
        <v>-2.3778345629979523E-2</v>
      </c>
      <c r="O12" s="9">
        <v>-3.7149913660847772E-2</v>
      </c>
      <c r="P12" s="9">
        <v>-5.320010992340711E-2</v>
      </c>
      <c r="Q12" s="9">
        <v>-5.9557111660562816E-2</v>
      </c>
      <c r="R12" s="9">
        <v>-6.0327964753845907E-2</v>
      </c>
      <c r="S12" s="9">
        <v>-6.0185013188696082E-2</v>
      </c>
      <c r="T12" s="9">
        <v>-6.1150074361515178E-2</v>
      </c>
      <c r="U12" s="9">
        <v>-6.218619005941381E-2</v>
      </c>
      <c r="V12" s="9">
        <v>-6.2125634443383509E-2</v>
      </c>
      <c r="W12" s="9">
        <v>-6.2565910629115859E-2</v>
      </c>
      <c r="X12" s="9">
        <v>-6.2610211804793661E-2</v>
      </c>
      <c r="Y12" s="9">
        <v>-6.3452789528288256E-2</v>
      </c>
      <c r="Z12" s="9">
        <v>-6.3097314546151417E-2</v>
      </c>
      <c r="AA12" s="9">
        <v>-6.3151758533580418E-2</v>
      </c>
      <c r="AB12" s="9">
        <v>-6.2578477067439228E-2</v>
      </c>
      <c r="AC12" s="9">
        <v>-6.2000326317492867E-2</v>
      </c>
      <c r="AD12" s="9">
        <v>-6.1005318517369331E-2</v>
      </c>
      <c r="AE12" s="9">
        <v>-5.9601614587179413E-2</v>
      </c>
      <c r="AF12" s="9">
        <v>-5.7768883203694513E-2</v>
      </c>
    </row>
    <row r="13" spans="1:32" x14ac:dyDescent="0.25">
      <c r="A13" s="4" t="s">
        <v>184</v>
      </c>
      <c r="B13" s="9"/>
      <c r="C13" s="9"/>
      <c r="D13" s="9">
        <v>0</v>
      </c>
      <c r="E13" s="9">
        <v>0</v>
      </c>
      <c r="F13" s="9">
        <v>0</v>
      </c>
      <c r="G13" s="9">
        <v>1.3479087196183659E-3</v>
      </c>
      <c r="H13" s="9">
        <v>1.3527223537337428E-3</v>
      </c>
      <c r="I13" s="9">
        <v>2.7054447074674856E-3</v>
      </c>
      <c r="J13" s="9">
        <v>2.6999662504275674E-3</v>
      </c>
      <c r="K13" s="9">
        <v>2.6969443620435025E-3</v>
      </c>
      <c r="L13" s="9">
        <v>4.0638292108069272E-3</v>
      </c>
      <c r="M13" s="9">
        <v>0.36333337886382222</v>
      </c>
      <c r="N13" s="9">
        <v>-6.9269711479098373</v>
      </c>
      <c r="O13" s="9">
        <v>-10.167152065590969</v>
      </c>
      <c r="P13" s="9">
        <v>-13.873521622783294</v>
      </c>
      <c r="Q13" s="9">
        <v>-15.20434449627515</v>
      </c>
      <c r="R13" s="9">
        <v>-15.157477548381655</v>
      </c>
      <c r="S13" s="9">
        <v>-14.723785788968623</v>
      </c>
      <c r="T13" s="9">
        <v>-14.988814317673382</v>
      </c>
      <c r="U13" s="9">
        <v>-15.291718720831716</v>
      </c>
      <c r="V13" s="9">
        <v>-15.264322879236486</v>
      </c>
      <c r="W13" s="9">
        <v>-15.492147500431448</v>
      </c>
      <c r="X13" s="9">
        <v>-15.674391823808834</v>
      </c>
      <c r="Y13" s="9">
        <v>-15.858034208971572</v>
      </c>
      <c r="Z13" s="9">
        <v>-15.926075540294894</v>
      </c>
      <c r="AA13" s="9">
        <v>-15.935645065784719</v>
      </c>
      <c r="AB13" s="9">
        <v>-15.826682859125613</v>
      </c>
      <c r="AC13" s="9">
        <v>-15.594603983325612</v>
      </c>
      <c r="AD13" s="9">
        <v>-15.211720719937393</v>
      </c>
      <c r="AE13" s="9">
        <v>-14.67324290998768</v>
      </c>
      <c r="AF13" s="9">
        <v>-13.939270725934104</v>
      </c>
    </row>
    <row r="14" spans="1:32" x14ac:dyDescent="0.25">
      <c r="A14" s="4" t="s">
        <v>190</v>
      </c>
      <c r="B14" s="9"/>
      <c r="C14" s="9"/>
      <c r="D14" s="9">
        <v>0</v>
      </c>
      <c r="E14" s="9">
        <v>0</v>
      </c>
      <c r="F14" s="9">
        <v>0</v>
      </c>
      <c r="G14" s="9">
        <v>0</v>
      </c>
      <c r="H14" s="9">
        <v>-3.0626933325094774E-3</v>
      </c>
      <c r="I14" s="9">
        <v>0</v>
      </c>
      <c r="J14" s="9">
        <v>-3.1174013342543496E-3</v>
      </c>
      <c r="K14" s="9">
        <v>-3.1361726149473444E-3</v>
      </c>
      <c r="L14" s="9">
        <v>0</v>
      </c>
      <c r="M14" s="9">
        <v>-1.632653061225035E-2</v>
      </c>
      <c r="N14" s="9">
        <v>0.23589541969727065</v>
      </c>
      <c r="O14" s="9">
        <v>0.35508795002464899</v>
      </c>
      <c r="P14" s="9">
        <v>0.49858020207356174</v>
      </c>
      <c r="Q14" s="9">
        <v>0.54706408938696272</v>
      </c>
      <c r="R14" s="9">
        <v>0.55000000000000604</v>
      </c>
      <c r="S14" s="9">
        <v>0.54293183189221772</v>
      </c>
      <c r="T14" s="9">
        <v>0.54580371281291029</v>
      </c>
      <c r="U14" s="9">
        <v>0.54852034942777794</v>
      </c>
      <c r="V14" s="9">
        <v>0.5380005448106796</v>
      </c>
      <c r="W14" s="9">
        <v>0.54063301967493715</v>
      </c>
      <c r="X14" s="9">
        <v>0.54659837051805849</v>
      </c>
      <c r="Y14" s="9">
        <v>0.54559895023999572</v>
      </c>
      <c r="Z14" s="9">
        <v>0.54453385127635356</v>
      </c>
      <c r="AA14" s="9">
        <v>0.54342146514787537</v>
      </c>
      <c r="AB14" s="9">
        <v>0.54235627558697963</v>
      </c>
      <c r="AC14" s="9">
        <v>0.53419554368453148</v>
      </c>
      <c r="AD14" s="9">
        <v>0.52603706972638709</v>
      </c>
      <c r="AE14" s="9">
        <v>0.5142573414668733</v>
      </c>
      <c r="AF14" s="9">
        <v>0.49889530325706616</v>
      </c>
    </row>
    <row r="15" spans="1:32" x14ac:dyDescent="0.25">
      <c r="A15" s="4" t="s">
        <v>185</v>
      </c>
      <c r="B15" s="9"/>
      <c r="C15" s="9"/>
      <c r="D15" s="9">
        <v>0</v>
      </c>
      <c r="E15" s="9">
        <v>0</v>
      </c>
      <c r="F15" s="9">
        <v>0</v>
      </c>
      <c r="G15" s="9">
        <v>0</v>
      </c>
      <c r="H15" s="9">
        <v>0</v>
      </c>
      <c r="I15" s="9">
        <v>3.9304777102517447E-4</v>
      </c>
      <c r="J15" s="9">
        <v>0</v>
      </c>
      <c r="K15" s="9">
        <v>0</v>
      </c>
      <c r="L15" s="9">
        <v>0</v>
      </c>
      <c r="M15" s="9">
        <v>0</v>
      </c>
      <c r="N15" s="9">
        <v>3.0019482643099638E-4</v>
      </c>
      <c r="O15" s="9">
        <v>0</v>
      </c>
      <c r="P15" s="9">
        <v>0</v>
      </c>
      <c r="Q15" s="9">
        <v>0</v>
      </c>
      <c r="R15" s="9">
        <v>0</v>
      </c>
      <c r="S15" s="9">
        <v>0</v>
      </c>
      <c r="T15" s="9">
        <v>0</v>
      </c>
      <c r="U15" s="9">
        <v>0</v>
      </c>
      <c r="V15" s="9">
        <v>0</v>
      </c>
      <c r="W15" s="9">
        <v>0</v>
      </c>
      <c r="X15" s="9">
        <v>0</v>
      </c>
      <c r="Y15" s="9">
        <v>0</v>
      </c>
      <c r="Z15" s="9">
        <v>0</v>
      </c>
      <c r="AA15" s="9">
        <v>2.2305695089225953E-4</v>
      </c>
      <c r="AB15" s="9">
        <v>0</v>
      </c>
      <c r="AC15" s="9">
        <v>0</v>
      </c>
      <c r="AD15" s="9">
        <v>0</v>
      </c>
      <c r="AE15" s="9">
        <v>2.3009717004254419E-4</v>
      </c>
      <c r="AF15" s="9">
        <v>0</v>
      </c>
    </row>
    <row r="16" spans="1:32" x14ac:dyDescent="0.25">
      <c r="A16" s="4" t="s">
        <v>186</v>
      </c>
      <c r="B16" s="9"/>
      <c r="C16" s="9"/>
      <c r="D16" s="9">
        <v>0</v>
      </c>
      <c r="E16" s="9">
        <v>0</v>
      </c>
      <c r="F16" s="9">
        <v>0</v>
      </c>
      <c r="G16" s="9">
        <v>0</v>
      </c>
      <c r="H16" s="9">
        <v>0</v>
      </c>
      <c r="I16" s="9">
        <v>1.0168595310400775E-3</v>
      </c>
      <c r="J16" s="9">
        <v>0</v>
      </c>
      <c r="K16" s="9">
        <v>0</v>
      </c>
      <c r="L16" s="9">
        <v>0</v>
      </c>
      <c r="M16" s="9">
        <v>0</v>
      </c>
      <c r="N16" s="9">
        <v>5.6485367465426402E-4</v>
      </c>
      <c r="O16" s="9">
        <v>0</v>
      </c>
      <c r="P16" s="9">
        <v>0</v>
      </c>
      <c r="Q16" s="9">
        <v>0</v>
      </c>
      <c r="R16" s="9">
        <v>0</v>
      </c>
      <c r="S16" s="9">
        <v>0</v>
      </c>
      <c r="T16" s="9">
        <v>0</v>
      </c>
      <c r="U16" s="9">
        <v>0</v>
      </c>
      <c r="V16" s="9">
        <v>0</v>
      </c>
      <c r="W16" s="9">
        <v>0</v>
      </c>
      <c r="X16" s="9">
        <v>0</v>
      </c>
      <c r="Y16" s="9">
        <v>0</v>
      </c>
      <c r="Z16" s="9">
        <v>0</v>
      </c>
      <c r="AA16" s="9">
        <v>3.4218918955832592E-4</v>
      </c>
      <c r="AB16" s="9">
        <v>0</v>
      </c>
      <c r="AC16" s="9">
        <v>0</v>
      </c>
      <c r="AD16" s="9">
        <v>0</v>
      </c>
      <c r="AE16" s="9">
        <v>3.5904193250646077E-4</v>
      </c>
      <c r="AF16" s="9">
        <v>0</v>
      </c>
    </row>
    <row r="17" spans="1:32" x14ac:dyDescent="0.25">
      <c r="A17" s="4" t="s">
        <v>187</v>
      </c>
      <c r="B17" s="9"/>
      <c r="C17" s="9"/>
      <c r="D17" s="9">
        <v>0</v>
      </c>
      <c r="E17" s="9">
        <v>0</v>
      </c>
      <c r="F17" s="9">
        <v>0</v>
      </c>
      <c r="G17" s="9">
        <v>1.9251168065261394E-4</v>
      </c>
      <c r="H17" s="9">
        <v>0</v>
      </c>
      <c r="I17" s="9">
        <v>0</v>
      </c>
      <c r="J17" s="9">
        <v>0</v>
      </c>
      <c r="K17" s="9">
        <v>0</v>
      </c>
      <c r="L17" s="9">
        <v>0</v>
      </c>
      <c r="M17" s="9">
        <v>-8.5717772813843893E-2</v>
      </c>
      <c r="N17" s="9">
        <v>-3.8580588431429756</v>
      </c>
      <c r="O17" s="9">
        <v>-5.9527379970508116</v>
      </c>
      <c r="P17" s="9">
        <v>-8.389986007339548</v>
      </c>
      <c r="Q17" s="9">
        <v>-9.8414536416944127</v>
      </c>
      <c r="R17" s="9">
        <v>-10.725878516164997</v>
      </c>
      <c r="S17" s="9">
        <v>-12.037421764631279</v>
      </c>
      <c r="T17" s="9">
        <v>-13.632177445154285</v>
      </c>
      <c r="U17" s="9">
        <v>-15.719822237770646</v>
      </c>
      <c r="V17" s="9">
        <v>-17.973194182246949</v>
      </c>
      <c r="W17" s="9">
        <v>-20.821265735669421</v>
      </c>
      <c r="X17" s="9">
        <v>-23.833818057744487</v>
      </c>
      <c r="Y17" s="9">
        <v>-26.443310920472996</v>
      </c>
      <c r="Z17" s="9">
        <v>-28.512309608200017</v>
      </c>
      <c r="AA17" s="9">
        <v>-28.736153022955364</v>
      </c>
      <c r="AB17" s="9">
        <v>-28.317993228098622</v>
      </c>
      <c r="AC17" s="9">
        <v>-27.821502470733844</v>
      </c>
      <c r="AD17" s="9">
        <v>-29.695229140264097</v>
      </c>
      <c r="AE17" s="9">
        <v>-31.847346984321817</v>
      </c>
      <c r="AF17" s="9">
        <v>-34.478878116343481</v>
      </c>
    </row>
    <row r="18" spans="1:32" x14ac:dyDescent="0.25">
      <c r="A18" s="4" t="s">
        <v>188</v>
      </c>
      <c r="B18" s="9"/>
      <c r="C18" s="9"/>
      <c r="D18" s="9">
        <v>0</v>
      </c>
      <c r="E18" s="9">
        <v>0</v>
      </c>
      <c r="F18" s="9">
        <v>0</v>
      </c>
      <c r="G18" s="9">
        <v>1.4803213482074E-4</v>
      </c>
      <c r="H18" s="9">
        <v>0</v>
      </c>
      <c r="I18" s="9">
        <v>0</v>
      </c>
      <c r="J18" s="9">
        <v>0</v>
      </c>
      <c r="K18" s="9">
        <v>0</v>
      </c>
      <c r="L18" s="9">
        <v>0</v>
      </c>
      <c r="M18" s="9">
        <v>-5.9402162474750483E-2</v>
      </c>
      <c r="N18" s="9">
        <v>-2.6415155329194402</v>
      </c>
      <c r="O18" s="9">
        <v>-4.0015288721627664</v>
      </c>
      <c r="P18" s="9">
        <v>-5.5378395803927738</v>
      </c>
      <c r="Q18" s="9">
        <v>-6.3451851750690258</v>
      </c>
      <c r="R18" s="9">
        <v>-6.7203104737020798</v>
      </c>
      <c r="S18" s="9">
        <v>-7.1538299581250691</v>
      </c>
      <c r="T18" s="9">
        <v>-7.760785460806976</v>
      </c>
      <c r="U18" s="9">
        <v>-8.4826603661720021</v>
      </c>
      <c r="V18" s="9">
        <v>-9.0823806822323583</v>
      </c>
      <c r="W18" s="9">
        <v>-9.8263705628408733</v>
      </c>
      <c r="X18" s="9">
        <v>-10.508858274767713</v>
      </c>
      <c r="Y18" s="9">
        <v>-11.055559283866106</v>
      </c>
      <c r="Z18" s="9">
        <v>-11.427035743079824</v>
      </c>
      <c r="AA18" s="9">
        <v>-11.472538808250864</v>
      </c>
      <c r="AB18" s="9">
        <v>-11.378748682571624</v>
      </c>
      <c r="AC18" s="9">
        <v>-11.242407003691987</v>
      </c>
      <c r="AD18" s="9">
        <v>-11.442400088215372</v>
      </c>
      <c r="AE18" s="9">
        <v>-11.616028002197856</v>
      </c>
      <c r="AF18" s="9">
        <v>-11.766915389290295</v>
      </c>
    </row>
    <row r="19" spans="1:32" x14ac:dyDescent="0.25">
      <c r="A19" s="4" t="s">
        <v>189</v>
      </c>
      <c r="B19" s="9"/>
      <c r="C19" s="9"/>
      <c r="D19" s="9">
        <v>0</v>
      </c>
      <c r="E19" s="9">
        <v>0</v>
      </c>
      <c r="F19" s="9">
        <v>0</v>
      </c>
      <c r="G19" s="9">
        <v>0</v>
      </c>
      <c r="H19" s="9">
        <v>-2.878965414879479E-4</v>
      </c>
      <c r="I19" s="9">
        <v>2.8849205205354317E-4</v>
      </c>
      <c r="J19" s="9">
        <v>0</v>
      </c>
      <c r="K19" s="9">
        <v>-2.9047306444237783E-4</v>
      </c>
      <c r="L19" s="9">
        <v>2.9204754535007638E-4</v>
      </c>
      <c r="M19" s="9">
        <v>0</v>
      </c>
      <c r="N19" s="9">
        <v>3.0384700694355499E-4</v>
      </c>
      <c r="O19" s="9">
        <v>0</v>
      </c>
      <c r="P19" s="9">
        <v>0</v>
      </c>
      <c r="Q19" s="9">
        <v>0</v>
      </c>
      <c r="R19" s="9">
        <v>0</v>
      </c>
      <c r="S19" s="9">
        <v>0</v>
      </c>
      <c r="T19" s="9">
        <v>0</v>
      </c>
      <c r="U19" s="9">
        <v>1.2248962835728967E-14</v>
      </c>
      <c r="V19" s="9">
        <v>-3.5050700837436333E-4</v>
      </c>
      <c r="W19" s="9">
        <v>-3.5291169796322993E-4</v>
      </c>
      <c r="X19" s="9">
        <v>3.5531047030073359E-4</v>
      </c>
      <c r="Y19" s="9">
        <v>-3.5773183705946912E-4</v>
      </c>
      <c r="Z19" s="9">
        <v>0</v>
      </c>
      <c r="AA19" s="9">
        <v>0</v>
      </c>
      <c r="AB19" s="9">
        <v>3.6407325152442647E-4</v>
      </c>
      <c r="AC19" s="9">
        <v>1.2984400209055461E-14</v>
      </c>
      <c r="AD19" s="9">
        <v>0</v>
      </c>
      <c r="AE19" s="9">
        <v>0</v>
      </c>
      <c r="AF19" s="9">
        <v>0</v>
      </c>
    </row>
    <row r="20" spans="1:32" x14ac:dyDescent="0.25">
      <c r="A20" s="4" t="s">
        <v>191</v>
      </c>
      <c r="B20" s="9"/>
      <c r="C20" s="9"/>
      <c r="D20" s="9">
        <v>0</v>
      </c>
      <c r="E20" s="9">
        <v>0</v>
      </c>
      <c r="F20" s="9">
        <v>0</v>
      </c>
      <c r="G20" s="9">
        <v>3.0582442620707273E-4</v>
      </c>
      <c r="H20" s="9">
        <v>3.310918415533976E-4</v>
      </c>
      <c r="I20" s="9">
        <v>-3.7282549531104697E-4</v>
      </c>
      <c r="J20" s="9">
        <v>0</v>
      </c>
      <c r="K20" s="9">
        <v>4.7231747292827232E-4</v>
      </c>
      <c r="L20" s="9">
        <v>-5.2688982208679794E-4</v>
      </c>
      <c r="M20" s="9">
        <v>-0.17405537496830503</v>
      </c>
      <c r="N20" s="9">
        <v>-7.8833771432705158</v>
      </c>
      <c r="O20" s="9">
        <v>-12.289810950793031</v>
      </c>
      <c r="P20" s="9">
        <v>-17.536695728948249</v>
      </c>
      <c r="Q20" s="9">
        <v>-21.097362545881108</v>
      </c>
      <c r="R20" s="9">
        <v>-24.543635362688601</v>
      </c>
      <c r="S20" s="9">
        <v>-32.110980177110953</v>
      </c>
      <c r="T20" s="9">
        <v>-41.491229364294846</v>
      </c>
      <c r="U20" s="9">
        <v>-58.71495947242699</v>
      </c>
      <c r="V20" s="9">
        <v>-94.818344252531347</v>
      </c>
      <c r="W20" s="9">
        <v>-237.76504297994245</v>
      </c>
      <c r="X20" s="9">
        <v>1292.4669603524435</v>
      </c>
      <c r="Y20" s="9">
        <v>261.92032505962334</v>
      </c>
      <c r="Z20" s="9">
        <v>173.20763500931116</v>
      </c>
      <c r="AA20" s="9">
        <v>187.12958312405814</v>
      </c>
      <c r="AB20" s="9">
        <v>216.01309567115277</v>
      </c>
      <c r="AC20" s="9">
        <v>251.78281316802108</v>
      </c>
      <c r="AD20" s="9">
        <v>155.85774058577405</v>
      </c>
      <c r="AE20" s="9">
        <v>110.6930923476711</v>
      </c>
      <c r="AF20" s="9">
        <v>83.318889519768121</v>
      </c>
    </row>
    <row r="23" spans="1:32" ht="18" thickBot="1" x14ac:dyDescent="0.35">
      <c r="A23" s="13" t="s">
        <v>216</v>
      </c>
      <c r="B23" s="1"/>
      <c r="C23" s="2"/>
      <c r="D23" s="1">
        <v>2022</v>
      </c>
      <c r="E23" s="2">
        <v>2023</v>
      </c>
      <c r="F23" s="1">
        <v>2024</v>
      </c>
      <c r="G23" s="2">
        <v>2025</v>
      </c>
      <c r="H23" s="1">
        <v>2026</v>
      </c>
      <c r="I23" s="2">
        <v>2027</v>
      </c>
      <c r="J23" s="1">
        <v>2028</v>
      </c>
      <c r="K23" s="2">
        <v>2029</v>
      </c>
      <c r="L23" s="1">
        <v>2030</v>
      </c>
      <c r="M23" s="2">
        <v>2031</v>
      </c>
      <c r="N23" s="1">
        <v>2032</v>
      </c>
      <c r="O23" s="2">
        <v>2033</v>
      </c>
      <c r="P23" s="1">
        <v>2034</v>
      </c>
      <c r="Q23" s="2">
        <v>2035</v>
      </c>
      <c r="R23" s="1">
        <v>2036</v>
      </c>
      <c r="S23" s="2">
        <v>2037</v>
      </c>
      <c r="T23" s="1">
        <v>2038</v>
      </c>
      <c r="U23" s="2">
        <v>2039</v>
      </c>
      <c r="V23" s="1">
        <v>2040</v>
      </c>
      <c r="W23" s="2">
        <v>2041</v>
      </c>
      <c r="X23" s="1">
        <v>2042</v>
      </c>
      <c r="Y23" s="2">
        <v>2043</v>
      </c>
      <c r="Z23" s="1">
        <v>2044</v>
      </c>
      <c r="AA23" s="2">
        <v>2045</v>
      </c>
      <c r="AB23" s="1">
        <v>2046</v>
      </c>
      <c r="AC23" s="2">
        <v>2047</v>
      </c>
      <c r="AD23" s="1">
        <v>2048</v>
      </c>
      <c r="AE23" s="2">
        <v>2049</v>
      </c>
      <c r="AF23" s="1">
        <v>2050</v>
      </c>
    </row>
    <row r="24" spans="1:32" ht="15.75" thickTop="1" x14ac:dyDescent="0.25">
      <c r="A24" s="4" t="s">
        <v>173</v>
      </c>
      <c r="B24" s="14"/>
      <c r="C24" s="14"/>
      <c r="D24" s="14">
        <v>28.9099</v>
      </c>
      <c r="E24" s="14">
        <v>28.353200000000001</v>
      </c>
      <c r="F24" s="14">
        <v>27.690000000000005</v>
      </c>
      <c r="G24" s="14">
        <v>27.041399999999996</v>
      </c>
      <c r="H24" s="14">
        <v>26.296099999999999</v>
      </c>
      <c r="I24" s="14">
        <v>25.7057</v>
      </c>
      <c r="J24" s="14">
        <v>25.243099999999998</v>
      </c>
      <c r="K24" s="14">
        <v>24.781000000000002</v>
      </c>
      <c r="L24" s="14">
        <v>24.495900000000002</v>
      </c>
      <c r="M24" s="14">
        <v>24.009200000000003</v>
      </c>
      <c r="N24" s="14">
        <v>23.4556</v>
      </c>
      <c r="O24" s="14">
        <v>23.017199999999999</v>
      </c>
      <c r="P24" s="14">
        <v>22.427800000000001</v>
      </c>
      <c r="Q24" s="14">
        <v>21.910199999999996</v>
      </c>
      <c r="R24" s="14">
        <v>21.434100000000001</v>
      </c>
      <c r="S24" s="14">
        <v>20.968399999999999</v>
      </c>
      <c r="T24" s="14">
        <v>20.482199999999999</v>
      </c>
      <c r="U24" s="14">
        <v>19.991900000000001</v>
      </c>
      <c r="V24" s="14">
        <v>19.5045</v>
      </c>
      <c r="W24" s="14">
        <v>19.008200000000002</v>
      </c>
      <c r="X24" s="14">
        <v>18.5061</v>
      </c>
      <c r="Y24" s="14">
        <v>17.996100000000002</v>
      </c>
      <c r="Z24" s="14">
        <v>17.4786</v>
      </c>
      <c r="AA24" s="14">
        <v>16.9511</v>
      </c>
      <c r="AB24" s="14">
        <v>16.411999999999999</v>
      </c>
      <c r="AC24" s="14">
        <v>15.858499999999999</v>
      </c>
      <c r="AD24" s="14">
        <v>15.2875</v>
      </c>
      <c r="AE24" s="14">
        <v>14.6966</v>
      </c>
      <c r="AF24" s="14">
        <v>14.082899999999999</v>
      </c>
    </row>
    <row r="25" spans="1:32" x14ac:dyDescent="0.25">
      <c r="A25" s="4" t="s">
        <v>174</v>
      </c>
      <c r="B25" s="14"/>
      <c r="C25" s="14"/>
      <c r="D25" s="14">
        <v>27.685600000000001</v>
      </c>
      <c r="E25" s="14">
        <v>27.200700000000001</v>
      </c>
      <c r="F25" s="14">
        <v>26.657200000000003</v>
      </c>
      <c r="G25" s="14">
        <v>26.099199999999996</v>
      </c>
      <c r="H25" s="14">
        <v>25.4739</v>
      </c>
      <c r="I25" s="14">
        <v>24.920100000000001</v>
      </c>
      <c r="J25" s="14">
        <v>24.456099999999999</v>
      </c>
      <c r="K25" s="14">
        <v>23.993400000000001</v>
      </c>
      <c r="L25" s="14">
        <v>23.670900000000003</v>
      </c>
      <c r="M25" s="14">
        <v>23.200000000000003</v>
      </c>
      <c r="N25" s="14">
        <v>22.603400000000001</v>
      </c>
      <c r="O25" s="14">
        <v>22.119799999999998</v>
      </c>
      <c r="P25" s="14">
        <v>21.529</v>
      </c>
      <c r="Q25" s="14">
        <v>21.011699999999998</v>
      </c>
      <c r="R25" s="14">
        <v>20.5395</v>
      </c>
      <c r="S25" s="14">
        <v>20.077999999999999</v>
      </c>
      <c r="T25" s="14">
        <v>19.5961</v>
      </c>
      <c r="U25" s="14">
        <v>19.11</v>
      </c>
      <c r="V25" s="14">
        <v>18.628399999999999</v>
      </c>
      <c r="W25" s="14">
        <v>18.137</v>
      </c>
      <c r="X25" s="14">
        <v>17.64</v>
      </c>
      <c r="Y25" s="14">
        <v>17.135200000000001</v>
      </c>
      <c r="Z25" s="14">
        <v>16.6233</v>
      </c>
      <c r="AA25" s="14">
        <v>16.101700000000001</v>
      </c>
      <c r="AB25" s="14">
        <v>15.568899999999999</v>
      </c>
      <c r="AC25" s="14">
        <v>15.021999999999998</v>
      </c>
      <c r="AD25" s="14">
        <v>14.458</v>
      </c>
      <c r="AE25" s="14">
        <v>13.874600000000001</v>
      </c>
      <c r="AF25" s="14">
        <v>13.268699999999999</v>
      </c>
    </row>
    <row r="26" spans="1:32" x14ac:dyDescent="0.25">
      <c r="A26" s="4" t="s">
        <v>175</v>
      </c>
      <c r="B26" s="14"/>
      <c r="C26" s="14"/>
      <c r="D26" s="14">
        <v>14.796099999999999</v>
      </c>
      <c r="E26" s="14">
        <v>14.488900000000001</v>
      </c>
      <c r="F26" s="14">
        <v>14.181000000000001</v>
      </c>
      <c r="G26" s="14">
        <v>13.881699999999999</v>
      </c>
      <c r="H26" s="14">
        <v>13.5695</v>
      </c>
      <c r="I26" s="14">
        <v>13.283200000000001</v>
      </c>
      <c r="J26" s="14">
        <v>13.035499999999999</v>
      </c>
      <c r="K26" s="14">
        <v>12.791</v>
      </c>
      <c r="L26" s="14">
        <v>12.623800000000001</v>
      </c>
      <c r="M26" s="14">
        <v>12.336</v>
      </c>
      <c r="N26" s="14">
        <v>12.017800000000001</v>
      </c>
      <c r="O26" s="14">
        <v>11.7402</v>
      </c>
      <c r="P26" s="14">
        <v>11.4351</v>
      </c>
      <c r="Q26" s="14">
        <v>11.157</v>
      </c>
      <c r="R26" s="14">
        <v>10.8972</v>
      </c>
      <c r="S26" s="14">
        <v>10.6448</v>
      </c>
      <c r="T26" s="14">
        <v>10.390899999999998</v>
      </c>
      <c r="U26" s="14">
        <v>10.139999999999999</v>
      </c>
      <c r="V26" s="14">
        <v>9.8940999999999999</v>
      </c>
      <c r="W26" s="14">
        <v>9.6498000000000008</v>
      </c>
      <c r="X26" s="14">
        <v>9.4076000000000004</v>
      </c>
      <c r="Y26" s="14">
        <v>9.1668000000000003</v>
      </c>
      <c r="Z26" s="14">
        <v>8.9275000000000002</v>
      </c>
      <c r="AA26" s="14">
        <v>8.6890000000000001</v>
      </c>
      <c r="AB26" s="14">
        <v>8.4505999999999997</v>
      </c>
      <c r="AC26" s="14">
        <v>8.2115999999999989</v>
      </c>
      <c r="AD26" s="14">
        <v>7.9712000000000005</v>
      </c>
      <c r="AE26" s="14">
        <v>7.7285000000000004</v>
      </c>
      <c r="AF26" s="14">
        <v>7.4827000000000004</v>
      </c>
    </row>
    <row r="27" spans="1:32" x14ac:dyDescent="0.25">
      <c r="A27" s="4" t="s">
        <v>176</v>
      </c>
      <c r="B27" s="14"/>
      <c r="C27" s="14"/>
      <c r="D27" s="14">
        <v>4.1014999999999997</v>
      </c>
      <c r="E27" s="14">
        <v>3.883</v>
      </c>
      <c r="F27" s="14">
        <v>3.7002999999999999</v>
      </c>
      <c r="G27" s="14">
        <v>3.5375999999999999</v>
      </c>
      <c r="H27" s="14">
        <v>3.3927999999999998</v>
      </c>
      <c r="I27" s="14">
        <v>3.2643</v>
      </c>
      <c r="J27" s="14">
        <v>3.1505999999999998</v>
      </c>
      <c r="K27" s="14">
        <v>3.0505</v>
      </c>
      <c r="L27" s="14">
        <v>2.9723000000000002</v>
      </c>
      <c r="M27" s="14">
        <v>2.8574000000000002</v>
      </c>
      <c r="N27" s="14">
        <v>2.7475999999999998</v>
      </c>
      <c r="O27" s="14">
        <v>2.6427999999999998</v>
      </c>
      <c r="P27" s="14">
        <v>2.5426000000000002</v>
      </c>
      <c r="Q27" s="14">
        <v>2.4468000000000001</v>
      </c>
      <c r="R27" s="14">
        <v>2.3553000000000002</v>
      </c>
      <c r="S27" s="14">
        <v>2.2677</v>
      </c>
      <c r="T27" s="14">
        <v>2.1840000000000002</v>
      </c>
      <c r="U27" s="14">
        <v>2.1038999999999999</v>
      </c>
      <c r="V27" s="14">
        <v>2.0270999999999999</v>
      </c>
      <c r="W27" s="14">
        <v>1.9537</v>
      </c>
      <c r="X27" s="14">
        <v>1.8834</v>
      </c>
      <c r="Y27" s="14">
        <v>1.8160000000000001</v>
      </c>
      <c r="Z27" s="14">
        <v>1.7515000000000001</v>
      </c>
      <c r="AA27" s="14">
        <v>1.6897</v>
      </c>
      <c r="AB27" s="14">
        <v>1.6304000000000001</v>
      </c>
      <c r="AC27" s="14">
        <v>1.5734999999999999</v>
      </c>
      <c r="AD27" s="14">
        <v>1.5189999999999999</v>
      </c>
      <c r="AE27" s="14">
        <v>1.4666999999999999</v>
      </c>
      <c r="AF27" s="14">
        <v>1.4165000000000001</v>
      </c>
    </row>
    <row r="28" spans="1:32" x14ac:dyDescent="0.25">
      <c r="A28" s="4" t="s">
        <v>177</v>
      </c>
      <c r="B28" s="14"/>
      <c r="C28" s="14"/>
      <c r="D28" s="14">
        <v>10.694599999999999</v>
      </c>
      <c r="E28" s="14">
        <v>10.6059</v>
      </c>
      <c r="F28" s="14">
        <v>10.480700000000001</v>
      </c>
      <c r="G28" s="14">
        <v>10.344099999999999</v>
      </c>
      <c r="H28" s="14">
        <v>10.1767</v>
      </c>
      <c r="I28" s="14">
        <v>10.0189</v>
      </c>
      <c r="J28" s="14">
        <v>9.8849</v>
      </c>
      <c r="K28" s="14">
        <v>9.7405000000000008</v>
      </c>
      <c r="L28" s="14">
        <v>9.6515000000000004</v>
      </c>
      <c r="M28" s="14">
        <v>9.4786000000000001</v>
      </c>
      <c r="N28" s="14">
        <v>9.2702000000000009</v>
      </c>
      <c r="O28" s="14">
        <v>9.0974000000000004</v>
      </c>
      <c r="P28" s="14">
        <v>8.8925000000000001</v>
      </c>
      <c r="Q28" s="14">
        <v>8.7102000000000004</v>
      </c>
      <c r="R28" s="14">
        <v>8.5419</v>
      </c>
      <c r="S28" s="14">
        <v>8.3771000000000004</v>
      </c>
      <c r="T28" s="14">
        <v>8.2068999999999992</v>
      </c>
      <c r="U28" s="14">
        <v>8.0360999999999994</v>
      </c>
      <c r="V28" s="14">
        <v>7.867</v>
      </c>
      <c r="W28" s="14">
        <v>7.6961000000000004</v>
      </c>
      <c r="X28" s="14">
        <v>7.5242000000000004</v>
      </c>
      <c r="Y28" s="14">
        <v>7.3507999999999996</v>
      </c>
      <c r="Z28" s="14">
        <v>7.1760000000000002</v>
      </c>
      <c r="AA28" s="14">
        <v>6.9992999999999999</v>
      </c>
      <c r="AB28" s="14">
        <v>6.8201999999999998</v>
      </c>
      <c r="AC28" s="14">
        <v>6.6380999999999997</v>
      </c>
      <c r="AD28" s="14">
        <v>6.4522000000000004</v>
      </c>
      <c r="AE28" s="14">
        <v>6.2618</v>
      </c>
      <c r="AF28" s="14">
        <v>6.0662000000000003</v>
      </c>
    </row>
    <row r="29" spans="1:32" x14ac:dyDescent="0.25">
      <c r="A29" s="4" t="s">
        <v>178</v>
      </c>
      <c r="B29" s="14"/>
      <c r="C29" s="14"/>
      <c r="D29" s="14">
        <v>12.8895</v>
      </c>
      <c r="E29" s="14">
        <v>12.7118</v>
      </c>
      <c r="F29" s="14">
        <v>12.4762</v>
      </c>
      <c r="G29" s="14">
        <v>12.217499999999999</v>
      </c>
      <c r="H29" s="14">
        <v>11.904400000000001</v>
      </c>
      <c r="I29" s="14">
        <v>11.636900000000001</v>
      </c>
      <c r="J29" s="14">
        <v>11.4206</v>
      </c>
      <c r="K29" s="14">
        <v>11.202400000000001</v>
      </c>
      <c r="L29" s="14">
        <v>11.0471</v>
      </c>
      <c r="M29" s="14">
        <v>10.864000000000001</v>
      </c>
      <c r="N29" s="14">
        <v>10.585599999999999</v>
      </c>
      <c r="O29" s="14">
        <v>10.3796</v>
      </c>
      <c r="P29" s="14">
        <v>10.0939</v>
      </c>
      <c r="Q29" s="14">
        <v>9.8546999999999993</v>
      </c>
      <c r="R29" s="14">
        <v>9.6423000000000005</v>
      </c>
      <c r="S29" s="14">
        <v>9.4331999999999994</v>
      </c>
      <c r="T29" s="14">
        <v>9.2051999999999996</v>
      </c>
      <c r="U29" s="14">
        <v>8.9700000000000006</v>
      </c>
      <c r="V29" s="14">
        <v>8.7342999999999993</v>
      </c>
      <c r="W29" s="14">
        <v>8.4871999999999996</v>
      </c>
      <c r="X29" s="14">
        <v>8.2324000000000002</v>
      </c>
      <c r="Y29" s="14">
        <v>7.9683999999999999</v>
      </c>
      <c r="Z29" s="14">
        <v>7.6958000000000002</v>
      </c>
      <c r="AA29" s="14">
        <v>7.4127000000000001</v>
      </c>
      <c r="AB29" s="14">
        <v>7.1182999999999996</v>
      </c>
      <c r="AC29" s="14">
        <v>6.8103999999999996</v>
      </c>
      <c r="AD29" s="14">
        <v>6.4867999999999997</v>
      </c>
      <c r="AE29" s="14">
        <v>6.1460999999999997</v>
      </c>
      <c r="AF29" s="14">
        <v>5.7859999999999996</v>
      </c>
    </row>
    <row r="30" spans="1:32" x14ac:dyDescent="0.25">
      <c r="A30" s="4" t="s">
        <v>179</v>
      </c>
      <c r="B30" s="14"/>
      <c r="C30" s="14"/>
      <c r="D30" s="14">
        <v>1.2242999999999999</v>
      </c>
      <c r="E30" s="14">
        <v>1.1525000000000001</v>
      </c>
      <c r="F30" s="14">
        <v>1.0327999999999999</v>
      </c>
      <c r="G30" s="14">
        <v>0.94220000000000004</v>
      </c>
      <c r="H30" s="14">
        <v>0.82220000000000004</v>
      </c>
      <c r="I30" s="14">
        <v>0.78559999999999997</v>
      </c>
      <c r="J30" s="14">
        <v>0.78700000000000003</v>
      </c>
      <c r="K30" s="14">
        <v>0.78759999999999997</v>
      </c>
      <c r="L30" s="14">
        <v>0.82499999999999996</v>
      </c>
      <c r="M30" s="14">
        <v>0.80920000000000003</v>
      </c>
      <c r="N30" s="14">
        <v>0.85219999999999996</v>
      </c>
      <c r="O30" s="14">
        <v>0.89739999999999998</v>
      </c>
      <c r="P30" s="14">
        <v>0.89880000000000004</v>
      </c>
      <c r="Q30" s="14">
        <v>0.89849999999999997</v>
      </c>
      <c r="R30" s="14">
        <v>0.89459999999999995</v>
      </c>
      <c r="S30" s="14">
        <v>0.89039999999999997</v>
      </c>
      <c r="T30" s="14">
        <v>0.8861</v>
      </c>
      <c r="U30" s="14">
        <v>0.88190000000000002</v>
      </c>
      <c r="V30" s="14">
        <v>0.87609999999999999</v>
      </c>
      <c r="W30" s="14">
        <v>0.87119999999999997</v>
      </c>
      <c r="X30" s="14">
        <v>0.86609999999999998</v>
      </c>
      <c r="Y30" s="14">
        <v>0.8609</v>
      </c>
      <c r="Z30" s="14">
        <v>0.85529999999999995</v>
      </c>
      <c r="AA30" s="14">
        <v>0.84940000000000004</v>
      </c>
      <c r="AB30" s="14">
        <v>0.84309999999999996</v>
      </c>
      <c r="AC30" s="14">
        <v>0.83650000000000002</v>
      </c>
      <c r="AD30" s="14">
        <v>0.82950000000000002</v>
      </c>
      <c r="AE30" s="14">
        <v>0.82199999999999995</v>
      </c>
      <c r="AF30" s="14">
        <v>0.81420000000000003</v>
      </c>
    </row>
    <row r="31" spans="1:32" x14ac:dyDescent="0.25">
      <c r="A31" s="4" t="s">
        <v>180</v>
      </c>
      <c r="B31" s="14"/>
      <c r="C31" s="14"/>
      <c r="D31" s="14">
        <v>4.4701000000000004</v>
      </c>
      <c r="E31" s="14">
        <v>4.3564999999999996</v>
      </c>
      <c r="F31" s="14">
        <v>4.3155999999999999</v>
      </c>
      <c r="G31" s="14">
        <v>4.2695999999999996</v>
      </c>
      <c r="H31" s="14">
        <v>4.0144000000000002</v>
      </c>
      <c r="I31" s="14">
        <v>3.2181000000000002</v>
      </c>
      <c r="J31" s="14">
        <v>3.1779999999999999</v>
      </c>
      <c r="K31" s="14">
        <v>3.1564000000000001</v>
      </c>
      <c r="L31" s="14">
        <v>3.0754999999999999</v>
      </c>
      <c r="M31" s="14">
        <v>2.8626</v>
      </c>
      <c r="N31" s="14">
        <v>2.4119999999999999</v>
      </c>
      <c r="O31" s="14">
        <v>2.1917</v>
      </c>
      <c r="P31" s="14">
        <v>1.9757</v>
      </c>
      <c r="Q31" s="14">
        <v>1.8747</v>
      </c>
      <c r="R31" s="14">
        <v>1.8514999999999999</v>
      </c>
      <c r="S31" s="14">
        <v>1.8474999999999999</v>
      </c>
      <c r="T31" s="14">
        <v>1.8080000000000001</v>
      </c>
      <c r="U31" s="14">
        <v>1.7766999999999999</v>
      </c>
      <c r="V31" s="14">
        <v>1.7125999999999999</v>
      </c>
      <c r="W31" s="14">
        <v>1.6740999999999999</v>
      </c>
      <c r="X31" s="14">
        <v>1.6393</v>
      </c>
      <c r="Y31" s="14">
        <v>1.6136999999999999</v>
      </c>
      <c r="Z31" s="14">
        <v>1.587</v>
      </c>
      <c r="AA31" s="14">
        <v>1.5647</v>
      </c>
      <c r="AB31" s="14">
        <v>1.5439000000000001</v>
      </c>
      <c r="AC31" s="14">
        <v>1.5287999999999999</v>
      </c>
      <c r="AD31" s="14">
        <v>1.5198</v>
      </c>
      <c r="AE31" s="14">
        <v>1.5167999999999999</v>
      </c>
      <c r="AF31" s="14">
        <v>1.5214000000000001</v>
      </c>
    </row>
    <row r="32" spans="1:32" x14ac:dyDescent="0.25">
      <c r="A32" s="4" t="s">
        <v>181</v>
      </c>
      <c r="B32" s="14"/>
      <c r="C32" s="14"/>
      <c r="D32" s="14">
        <v>39.362499999999997</v>
      </c>
      <c r="E32" s="14">
        <v>39.323099999999997</v>
      </c>
      <c r="F32" s="14">
        <v>39.283799999999999</v>
      </c>
      <c r="G32" s="14">
        <v>39.244599999999998</v>
      </c>
      <c r="H32" s="14">
        <v>39.205399999999997</v>
      </c>
      <c r="I32" s="14">
        <v>39.1661</v>
      </c>
      <c r="J32" s="14">
        <v>39.126899999999999</v>
      </c>
      <c r="K32" s="14">
        <v>38.999499999999998</v>
      </c>
      <c r="L32" s="14">
        <v>38.806199999999997</v>
      </c>
      <c r="M32" s="14">
        <v>38.134</v>
      </c>
      <c r="N32" s="14">
        <v>36.967300000000002</v>
      </c>
      <c r="O32" s="14">
        <v>35.892200000000003</v>
      </c>
      <c r="P32" s="14">
        <v>34.887</v>
      </c>
      <c r="Q32" s="14">
        <v>34.080100000000002</v>
      </c>
      <c r="R32" s="14">
        <v>33.675400000000003</v>
      </c>
      <c r="S32" s="14">
        <v>33.1631</v>
      </c>
      <c r="T32" s="14">
        <v>32.712899999999998</v>
      </c>
      <c r="U32" s="14">
        <v>32.242400000000004</v>
      </c>
      <c r="V32" s="14">
        <v>31.783100000000001</v>
      </c>
      <c r="W32" s="14">
        <v>31.584099999999999</v>
      </c>
      <c r="X32" s="14">
        <v>31.389099999999999</v>
      </c>
      <c r="Y32" s="14">
        <v>31.193000000000001</v>
      </c>
      <c r="Z32" s="14">
        <v>31.006599999999999</v>
      </c>
      <c r="AA32" s="14">
        <v>30.821200000000001</v>
      </c>
      <c r="AB32" s="14">
        <v>30.731200000000001</v>
      </c>
      <c r="AC32" s="14">
        <v>30.649699999999999</v>
      </c>
      <c r="AD32" s="14">
        <v>30.5806</v>
      </c>
      <c r="AE32" s="14">
        <v>30.5199</v>
      </c>
      <c r="AF32" s="14">
        <v>30.4756</v>
      </c>
    </row>
    <row r="33" spans="1:32" x14ac:dyDescent="0.25">
      <c r="A33" s="4" t="s">
        <v>182</v>
      </c>
      <c r="B33" s="14"/>
      <c r="C33" s="14"/>
      <c r="D33" s="14">
        <v>0.39319999999999999</v>
      </c>
      <c r="E33" s="14">
        <v>0.38490000000000002</v>
      </c>
      <c r="F33" s="14">
        <v>0.36870000000000003</v>
      </c>
      <c r="G33" s="14">
        <v>0.35709999999999997</v>
      </c>
      <c r="H33" s="14">
        <v>0.34320000000000001</v>
      </c>
      <c r="I33" s="14">
        <v>0.33979999999999999</v>
      </c>
      <c r="J33" s="14">
        <v>0.3427</v>
      </c>
      <c r="K33" s="14">
        <v>0.34549999999999997</v>
      </c>
      <c r="L33" s="14">
        <v>0.35420000000000001</v>
      </c>
      <c r="M33" s="14">
        <v>0.35930000000000001</v>
      </c>
      <c r="N33" s="14">
        <v>0.33129999999999998</v>
      </c>
      <c r="O33" s="14">
        <v>0.32319999999999999</v>
      </c>
      <c r="P33" s="14">
        <v>0.307</v>
      </c>
      <c r="Q33" s="14">
        <v>0.30249999999999999</v>
      </c>
      <c r="R33" s="14">
        <v>0.30459999999999998</v>
      </c>
      <c r="S33" s="14">
        <v>0.30840000000000001</v>
      </c>
      <c r="T33" s="14">
        <v>0.30880000000000002</v>
      </c>
      <c r="U33" s="14">
        <v>0.30880000000000002</v>
      </c>
      <c r="V33" s="14">
        <v>0.31040000000000001</v>
      </c>
      <c r="W33" s="14">
        <v>0.31080000000000002</v>
      </c>
      <c r="X33" s="14">
        <v>0.31130000000000002</v>
      </c>
      <c r="Y33" s="14">
        <v>0.31169999999999998</v>
      </c>
      <c r="Z33" s="14">
        <v>0.31259999999999999</v>
      </c>
      <c r="AA33" s="14">
        <v>0.31369999999999998</v>
      </c>
      <c r="AB33" s="14">
        <v>0.31540000000000001</v>
      </c>
      <c r="AC33" s="14">
        <v>0.31759999999999999</v>
      </c>
      <c r="AD33" s="14">
        <v>0.32050000000000001</v>
      </c>
      <c r="AE33" s="14">
        <v>0.3241</v>
      </c>
      <c r="AF33" s="14">
        <v>0.32869999999999999</v>
      </c>
    </row>
    <row r="34" spans="1:32" x14ac:dyDescent="0.25">
      <c r="A34" s="4" t="s">
        <v>183</v>
      </c>
      <c r="B34" s="14"/>
      <c r="C34" s="14"/>
      <c r="D34" s="14">
        <v>31.450399999999998</v>
      </c>
      <c r="E34" s="14">
        <v>31.468900000000001</v>
      </c>
      <c r="F34" s="14">
        <v>31.482900000000001</v>
      </c>
      <c r="G34" s="14">
        <v>31.468499999999999</v>
      </c>
      <c r="H34" s="14">
        <v>31.4696</v>
      </c>
      <c r="I34" s="14">
        <v>31.433599999999998</v>
      </c>
      <c r="J34" s="14">
        <v>31.3766</v>
      </c>
      <c r="K34" s="14">
        <v>31.238</v>
      </c>
      <c r="L34" s="14">
        <v>31.069500000000001</v>
      </c>
      <c r="M34" s="14">
        <v>30.427099999999999</v>
      </c>
      <c r="N34" s="14">
        <v>29.852</v>
      </c>
      <c r="O34" s="14">
        <v>29.060600000000001</v>
      </c>
      <c r="P34" s="14">
        <v>28.368300000000001</v>
      </c>
      <c r="Q34" s="14">
        <v>27.687999999999999</v>
      </c>
      <c r="R34" s="14">
        <v>27.334</v>
      </c>
      <c r="S34" s="14">
        <v>26.9008</v>
      </c>
      <c r="T34" s="14">
        <v>26.475999999999999</v>
      </c>
      <c r="U34" s="14">
        <v>26.034600000000001</v>
      </c>
      <c r="V34" s="14">
        <v>25.577400000000001</v>
      </c>
      <c r="W34" s="14">
        <v>25.397300000000001</v>
      </c>
      <c r="X34" s="14">
        <v>25.2197</v>
      </c>
      <c r="Y34" s="14">
        <v>25.042100000000001</v>
      </c>
      <c r="Z34" s="14">
        <v>24.866499999999998</v>
      </c>
      <c r="AA34" s="14">
        <v>24.686800000000002</v>
      </c>
      <c r="AB34" s="14">
        <v>24.593699999999998</v>
      </c>
      <c r="AC34" s="14">
        <v>24.500800000000002</v>
      </c>
      <c r="AD34" s="14">
        <v>24.409199999999998</v>
      </c>
      <c r="AE34" s="14">
        <v>24.313700000000001</v>
      </c>
      <c r="AF34" s="14">
        <v>24.220500000000001</v>
      </c>
    </row>
    <row r="35" spans="1:32" x14ac:dyDescent="0.25">
      <c r="A35" s="4" t="s">
        <v>184</v>
      </c>
      <c r="B35" s="14"/>
      <c r="C35" s="14"/>
      <c r="D35" s="14">
        <v>7.5189000000000004</v>
      </c>
      <c r="E35" s="14">
        <v>7.4692999999999996</v>
      </c>
      <c r="F35" s="14">
        <v>7.4321999999999999</v>
      </c>
      <c r="G35" s="14">
        <v>7.4189999999999996</v>
      </c>
      <c r="H35" s="14">
        <v>7.3925999999999998</v>
      </c>
      <c r="I35" s="14">
        <v>7.3926999999999996</v>
      </c>
      <c r="J35" s="14">
        <v>7.4077000000000002</v>
      </c>
      <c r="K35" s="14">
        <v>7.4160000000000004</v>
      </c>
      <c r="L35" s="14">
        <v>7.3825000000000003</v>
      </c>
      <c r="M35" s="14">
        <v>7.3476999999999997</v>
      </c>
      <c r="N35" s="14">
        <v>6.7839999999999998</v>
      </c>
      <c r="O35" s="14">
        <v>6.5083000000000002</v>
      </c>
      <c r="P35" s="14">
        <v>6.2117000000000004</v>
      </c>
      <c r="Q35" s="14">
        <v>6.0895999999999999</v>
      </c>
      <c r="R35" s="14">
        <v>6.0368000000000004</v>
      </c>
      <c r="S35" s="14">
        <v>5.9539</v>
      </c>
      <c r="T35" s="14">
        <v>5.9279999999999999</v>
      </c>
      <c r="U35" s="14">
        <v>5.899</v>
      </c>
      <c r="V35" s="14">
        <v>5.8954000000000004</v>
      </c>
      <c r="W35" s="14">
        <v>5.8760000000000003</v>
      </c>
      <c r="X35" s="14">
        <v>5.8581000000000003</v>
      </c>
      <c r="Y35" s="14">
        <v>5.8391999999999999</v>
      </c>
      <c r="Z35" s="14">
        <v>5.8274999999999997</v>
      </c>
      <c r="AA35" s="14">
        <v>5.8207000000000004</v>
      </c>
      <c r="AB35" s="14">
        <v>5.8220999999999998</v>
      </c>
      <c r="AC35" s="14">
        <v>5.8314000000000004</v>
      </c>
      <c r="AD35" s="14">
        <v>5.8509000000000002</v>
      </c>
      <c r="AE35" s="14">
        <v>5.8819999999999997</v>
      </c>
      <c r="AF35" s="14">
        <v>5.9264000000000001</v>
      </c>
    </row>
    <row r="36" spans="1:32" x14ac:dyDescent="0.25">
      <c r="A36" s="4" t="s">
        <v>190</v>
      </c>
      <c r="B36" s="14"/>
      <c r="C36" s="14"/>
      <c r="D36" s="14">
        <v>3.4866999999999999</v>
      </c>
      <c r="E36" s="14">
        <v>3.4607999999999999</v>
      </c>
      <c r="F36" s="14">
        <v>3.4272</v>
      </c>
      <c r="G36" s="14">
        <v>3.3858999999999999</v>
      </c>
      <c r="H36" s="14">
        <v>3.2650000000000001</v>
      </c>
      <c r="I36" s="14">
        <v>3.2294999999999998</v>
      </c>
      <c r="J36" s="14">
        <v>3.2077</v>
      </c>
      <c r="K36" s="14">
        <v>3.1884999999999999</v>
      </c>
      <c r="L36" s="14">
        <v>3.1716000000000002</v>
      </c>
      <c r="M36" s="14">
        <v>3.0619999999999998</v>
      </c>
      <c r="N36" s="14">
        <v>3.0594000000000001</v>
      </c>
      <c r="O36" s="14">
        <v>3.0522999999999998</v>
      </c>
      <c r="P36" s="14">
        <v>3.0436999999999999</v>
      </c>
      <c r="Q36" s="14">
        <v>3.0326</v>
      </c>
      <c r="R36" s="14">
        <v>3.0165000000000002</v>
      </c>
      <c r="S36" s="14">
        <v>3</v>
      </c>
      <c r="T36" s="14">
        <v>2.9843000000000002</v>
      </c>
      <c r="U36" s="14">
        <v>2.9695999999999998</v>
      </c>
      <c r="V36" s="14">
        <v>2.9525999999999999</v>
      </c>
      <c r="W36" s="14">
        <v>2.9382999999999999</v>
      </c>
      <c r="X36" s="14">
        <v>2.9247999999999998</v>
      </c>
      <c r="Y36" s="14">
        <v>2.9117000000000002</v>
      </c>
      <c r="Z36" s="14">
        <v>2.8988999999999998</v>
      </c>
      <c r="AA36" s="14">
        <v>2.8862999999999999</v>
      </c>
      <c r="AB36" s="14">
        <v>2.8734000000000002</v>
      </c>
      <c r="AC36" s="14">
        <v>2.8605999999999998</v>
      </c>
      <c r="AD36" s="14">
        <v>2.8473999999999999</v>
      </c>
      <c r="AE36" s="14">
        <v>2.8340999999999998</v>
      </c>
      <c r="AF36" s="14">
        <v>2.8201999999999998</v>
      </c>
    </row>
    <row r="37" spans="1:32" x14ac:dyDescent="0.25">
      <c r="A37" s="4" t="s">
        <v>185</v>
      </c>
      <c r="B37" s="14"/>
      <c r="C37" s="14"/>
      <c r="D37" s="14">
        <v>-21.813600000000001</v>
      </c>
      <c r="E37" s="14">
        <v>-21.242100000000001</v>
      </c>
      <c r="F37" s="14">
        <v>-21.081800000000001</v>
      </c>
      <c r="G37" s="14">
        <v>-21.996500000000001</v>
      </c>
      <c r="H37" s="14">
        <v>-23.4511</v>
      </c>
      <c r="I37" s="14">
        <v>-25.442299999999999</v>
      </c>
      <c r="J37" s="14">
        <v>-27.851400000000002</v>
      </c>
      <c r="K37" s="14">
        <v>-30.134499999999999</v>
      </c>
      <c r="L37" s="14">
        <v>-31.936900000000001</v>
      </c>
      <c r="M37" s="14">
        <v>-32.866100000000003</v>
      </c>
      <c r="N37" s="14">
        <v>-33.311799999999998</v>
      </c>
      <c r="O37" s="14">
        <v>-34.049999999999997</v>
      </c>
      <c r="P37" s="14">
        <v>-34.5749</v>
      </c>
      <c r="Q37" s="14">
        <v>-35.359200000000001</v>
      </c>
      <c r="R37" s="14">
        <v>-36.600099999999998</v>
      </c>
      <c r="S37" s="14">
        <v>-38.8675</v>
      </c>
      <c r="T37" s="14">
        <v>-40.1691</v>
      </c>
      <c r="U37" s="14">
        <v>-41.562199999999997</v>
      </c>
      <c r="V37" s="14">
        <v>-42.874299999999998</v>
      </c>
      <c r="W37" s="14">
        <v>-44.1599</v>
      </c>
      <c r="X37" s="14">
        <v>-45.083599999999997</v>
      </c>
      <c r="Y37" s="14">
        <v>-45.466099999999997</v>
      </c>
      <c r="Z37" s="14">
        <v>-45.508499999999998</v>
      </c>
      <c r="AA37" s="14">
        <v>-44.831699999999998</v>
      </c>
      <c r="AB37" s="14">
        <v>-44.044899999999998</v>
      </c>
      <c r="AC37" s="14">
        <v>-43.258400000000002</v>
      </c>
      <c r="AD37" s="14">
        <v>-43.356200000000001</v>
      </c>
      <c r="AE37" s="14">
        <v>-43.46</v>
      </c>
      <c r="AF37" s="14">
        <v>-43.601700000000001</v>
      </c>
    </row>
    <row r="38" spans="1:32" x14ac:dyDescent="0.25">
      <c r="A38" s="4" t="s">
        <v>186</v>
      </c>
      <c r="B38" s="14"/>
      <c r="C38" s="14"/>
      <c r="D38" s="14">
        <v>-6.2055999999999996</v>
      </c>
      <c r="E38" s="14">
        <v>-5.6341000000000001</v>
      </c>
      <c r="F38" s="14">
        <v>-5.4737999999999998</v>
      </c>
      <c r="G38" s="14">
        <v>-6.3884999999999996</v>
      </c>
      <c r="H38" s="14">
        <v>-7.8430999999999997</v>
      </c>
      <c r="I38" s="14">
        <v>-9.8343000000000007</v>
      </c>
      <c r="J38" s="14">
        <v>-12.243399999999999</v>
      </c>
      <c r="K38" s="14">
        <v>-14.5265</v>
      </c>
      <c r="L38" s="14">
        <v>-16.328900000000001</v>
      </c>
      <c r="M38" s="14">
        <v>-17.258099999999999</v>
      </c>
      <c r="N38" s="14">
        <v>-17.703800000000001</v>
      </c>
      <c r="O38" s="14">
        <v>-18.442</v>
      </c>
      <c r="P38" s="14">
        <v>-18.966899999999999</v>
      </c>
      <c r="Q38" s="14">
        <v>-19.751200000000001</v>
      </c>
      <c r="R38" s="14">
        <v>-20.992100000000001</v>
      </c>
      <c r="S38" s="14">
        <v>-23.259499999999999</v>
      </c>
      <c r="T38" s="14">
        <v>-24.5611</v>
      </c>
      <c r="U38" s="14">
        <v>-25.9542</v>
      </c>
      <c r="V38" s="14">
        <v>-27.266300000000001</v>
      </c>
      <c r="W38" s="14">
        <v>-28.5519</v>
      </c>
      <c r="X38" s="14">
        <v>-29.4756</v>
      </c>
      <c r="Y38" s="14">
        <v>-29.8581</v>
      </c>
      <c r="Z38" s="14">
        <v>-29.900500000000001</v>
      </c>
      <c r="AA38" s="14">
        <v>-29.223700000000001</v>
      </c>
      <c r="AB38" s="14">
        <v>-28.436900000000001</v>
      </c>
      <c r="AC38" s="14">
        <v>-27.650400000000001</v>
      </c>
      <c r="AD38" s="14">
        <v>-27.748200000000001</v>
      </c>
      <c r="AE38" s="14">
        <v>-27.852</v>
      </c>
      <c r="AF38" s="14">
        <v>-27.9937</v>
      </c>
    </row>
    <row r="39" spans="1:32" x14ac:dyDescent="0.25">
      <c r="A39" s="4" t="s">
        <v>187</v>
      </c>
      <c r="B39" s="14"/>
      <c r="C39" s="14"/>
      <c r="D39" s="14">
        <v>54.415799999999997</v>
      </c>
      <c r="E39" s="14">
        <v>54.2515</v>
      </c>
      <c r="F39" s="14">
        <v>53.634700000000002</v>
      </c>
      <c r="G39" s="14">
        <v>51.945</v>
      </c>
      <c r="H39" s="14">
        <v>49.329799999999999</v>
      </c>
      <c r="I39" s="14">
        <v>45.877200000000002</v>
      </c>
      <c r="J39" s="14">
        <v>42.904400000000003</v>
      </c>
      <c r="K39" s="14">
        <v>39.9908</v>
      </c>
      <c r="L39" s="14">
        <v>37.612299999999998</v>
      </c>
      <c r="M39" s="14">
        <v>35.201700000000002</v>
      </c>
      <c r="N39" s="14">
        <v>32.582599999999999</v>
      </c>
      <c r="O39" s="14">
        <v>30.103400000000001</v>
      </c>
      <c r="P39" s="14">
        <v>27.7593</v>
      </c>
      <c r="Q39" s="14">
        <v>25.538399999999999</v>
      </c>
      <c r="R39" s="14">
        <v>23.377500000000001</v>
      </c>
      <c r="S39" s="14">
        <v>20.111499999999999</v>
      </c>
      <c r="T39" s="14">
        <v>17.818200000000001</v>
      </c>
      <c r="U39" s="14">
        <v>15.4183</v>
      </c>
      <c r="V39" s="14">
        <v>13.0786</v>
      </c>
      <c r="W39" s="14">
        <v>11.0448</v>
      </c>
      <c r="X39" s="14">
        <v>9.3756000000000004</v>
      </c>
      <c r="Y39" s="14">
        <v>8.2484999999999999</v>
      </c>
      <c r="Z39" s="14">
        <v>7.4626000000000001</v>
      </c>
      <c r="AA39" s="14">
        <v>7.3917000000000002</v>
      </c>
      <c r="AB39" s="14">
        <v>7.5155000000000003</v>
      </c>
      <c r="AC39" s="14">
        <v>7.6393000000000004</v>
      </c>
      <c r="AD39" s="14">
        <v>6.8788999999999998</v>
      </c>
      <c r="AE39" s="14">
        <v>6.1074999999999999</v>
      </c>
      <c r="AF39" s="14">
        <v>5.2983000000000002</v>
      </c>
    </row>
    <row r="40" spans="1:32" x14ac:dyDescent="0.25">
      <c r="A40" s="4" t="s">
        <v>188</v>
      </c>
      <c r="B40" s="14"/>
      <c r="C40" s="14"/>
      <c r="D40" s="14">
        <v>70.023799999999994</v>
      </c>
      <c r="E40" s="14">
        <v>69.859499999999997</v>
      </c>
      <c r="F40" s="14">
        <v>69.242699999999999</v>
      </c>
      <c r="G40" s="14">
        <v>67.552999999999997</v>
      </c>
      <c r="H40" s="14">
        <v>64.937799999999996</v>
      </c>
      <c r="I40" s="14">
        <v>61.485199999999999</v>
      </c>
      <c r="J40" s="14">
        <v>58.5124</v>
      </c>
      <c r="K40" s="14">
        <v>55.598799999999997</v>
      </c>
      <c r="L40" s="14">
        <v>53.220300000000002</v>
      </c>
      <c r="M40" s="14">
        <v>50.809699999999999</v>
      </c>
      <c r="N40" s="14">
        <v>48.190600000000003</v>
      </c>
      <c r="O40" s="14">
        <v>45.711399999999998</v>
      </c>
      <c r="P40" s="14">
        <v>43.367199999999997</v>
      </c>
      <c r="Q40" s="14">
        <v>41.1464</v>
      </c>
      <c r="R40" s="14">
        <v>38.985500000000002</v>
      </c>
      <c r="S40" s="14">
        <v>35.719499999999996</v>
      </c>
      <c r="T40" s="14">
        <v>33.426200000000001</v>
      </c>
      <c r="U40" s="14">
        <v>31.026299999999999</v>
      </c>
      <c r="V40" s="14">
        <v>28.686599999999999</v>
      </c>
      <c r="W40" s="14">
        <v>26.652799999999999</v>
      </c>
      <c r="X40" s="14">
        <v>24.983599999999999</v>
      </c>
      <c r="Y40" s="14">
        <v>23.8565</v>
      </c>
      <c r="Z40" s="14">
        <v>23.070599999999999</v>
      </c>
      <c r="AA40" s="14">
        <v>22.999700000000001</v>
      </c>
      <c r="AB40" s="14">
        <v>23.1235</v>
      </c>
      <c r="AC40" s="14">
        <v>23.247299999999999</v>
      </c>
      <c r="AD40" s="14">
        <v>22.486899999999999</v>
      </c>
      <c r="AE40" s="14">
        <v>21.715499999999999</v>
      </c>
      <c r="AF40" s="14">
        <v>20.906300000000002</v>
      </c>
    </row>
    <row r="41" spans="1:32" x14ac:dyDescent="0.25">
      <c r="A41" s="4" t="s">
        <v>189</v>
      </c>
      <c r="B41" s="14"/>
      <c r="C41" s="14"/>
      <c r="D41" s="14">
        <v>34.937100000000001</v>
      </c>
      <c r="E41" s="14">
        <v>34.929700000000004</v>
      </c>
      <c r="F41" s="14">
        <v>34.9101</v>
      </c>
      <c r="G41" s="14">
        <v>34.854399999999998</v>
      </c>
      <c r="H41" s="14">
        <v>34.7346</v>
      </c>
      <c r="I41" s="14">
        <v>34.6631</v>
      </c>
      <c r="J41" s="14">
        <v>34.584299999999999</v>
      </c>
      <c r="K41" s="14">
        <v>34.426499999999997</v>
      </c>
      <c r="L41" s="14">
        <v>34.241100000000003</v>
      </c>
      <c r="M41" s="14">
        <v>33.489100000000001</v>
      </c>
      <c r="N41" s="14">
        <v>32.9114</v>
      </c>
      <c r="O41" s="14">
        <v>32.112900000000003</v>
      </c>
      <c r="P41" s="14">
        <v>31.412000000000003</v>
      </c>
      <c r="Q41" s="14">
        <v>30.720599999999997</v>
      </c>
      <c r="R41" s="14">
        <v>30.3505</v>
      </c>
      <c r="S41" s="14">
        <v>29.9008</v>
      </c>
      <c r="T41" s="14">
        <v>29.4603</v>
      </c>
      <c r="U41" s="14">
        <v>29.004200000000001</v>
      </c>
      <c r="V41" s="14">
        <v>28.53</v>
      </c>
      <c r="W41" s="14">
        <v>28.335599999999999</v>
      </c>
      <c r="X41" s="14">
        <v>28.144500000000001</v>
      </c>
      <c r="Y41" s="14">
        <v>27.953800000000001</v>
      </c>
      <c r="Z41" s="14">
        <v>27.7654</v>
      </c>
      <c r="AA41" s="14">
        <v>27.5731</v>
      </c>
      <c r="AB41" s="14">
        <v>27.467099999999999</v>
      </c>
      <c r="AC41" s="14">
        <v>27.361400000000003</v>
      </c>
      <c r="AD41" s="14">
        <v>27.256599999999999</v>
      </c>
      <c r="AE41" s="14">
        <v>27.1478</v>
      </c>
      <c r="AF41" s="14">
        <v>27.040700000000001</v>
      </c>
    </row>
    <row r="42" spans="1:32" x14ac:dyDescent="0.25">
      <c r="A42" s="4" t="s">
        <v>191</v>
      </c>
      <c r="B42" s="14"/>
      <c r="C42" s="14"/>
      <c r="D42" s="14">
        <v>35.086699999999993</v>
      </c>
      <c r="E42" s="14">
        <v>34.929799999999993</v>
      </c>
      <c r="F42" s="14">
        <v>34.332599999999999</v>
      </c>
      <c r="G42" s="14">
        <v>32.698599999999999</v>
      </c>
      <c r="H42" s="14">
        <v>30.203199999999995</v>
      </c>
      <c r="I42" s="14">
        <v>26.822099999999999</v>
      </c>
      <c r="J42" s="14">
        <v>23.928100000000001</v>
      </c>
      <c r="K42" s="14">
        <v>21.1723</v>
      </c>
      <c r="L42" s="14">
        <v>18.979199999999999</v>
      </c>
      <c r="M42" s="14">
        <v>17.320599999999999</v>
      </c>
      <c r="N42" s="14">
        <v>15.279200000000003</v>
      </c>
      <c r="O42" s="14">
        <v>13.598499999999994</v>
      </c>
      <c r="P42" s="14">
        <v>11.955199999999994</v>
      </c>
      <c r="Q42" s="14">
        <v>10.425800000000002</v>
      </c>
      <c r="R42" s="14">
        <v>8.6350000000000016</v>
      </c>
      <c r="S42" s="14">
        <v>5.8186999999999962</v>
      </c>
      <c r="T42" s="14">
        <v>3.9659000000000013</v>
      </c>
      <c r="U42" s="14">
        <v>2.0220999999999982</v>
      </c>
      <c r="V42" s="14">
        <v>0.15659999999999741</v>
      </c>
      <c r="W42" s="14">
        <v>-1.6828000000000003</v>
      </c>
      <c r="X42" s="14">
        <v>-3.1609000000000016</v>
      </c>
      <c r="Y42" s="14">
        <v>-4.0973000000000006</v>
      </c>
      <c r="Z42" s="14">
        <v>-4.6948000000000008</v>
      </c>
      <c r="AA42" s="14">
        <v>-4.5733999999999995</v>
      </c>
      <c r="AB42" s="14">
        <v>-4.3435999999999986</v>
      </c>
      <c r="AC42" s="14">
        <v>-4.1141000000000041</v>
      </c>
      <c r="AD42" s="14">
        <v>-4.7697000000000003</v>
      </c>
      <c r="AE42" s="14">
        <v>-5.4323000000000015</v>
      </c>
      <c r="AF42" s="14">
        <v>-6.1343999999999994</v>
      </c>
    </row>
    <row r="45" spans="1:32" ht="18" thickBot="1" x14ac:dyDescent="0.35">
      <c r="A45" s="13" t="s">
        <v>217</v>
      </c>
      <c r="B45" s="40"/>
      <c r="C45" s="40"/>
      <c r="D45" s="1">
        <v>2022</v>
      </c>
      <c r="E45" s="2">
        <v>2023</v>
      </c>
      <c r="F45" s="1">
        <v>2024</v>
      </c>
      <c r="G45" s="2">
        <v>2025</v>
      </c>
      <c r="H45" s="1">
        <v>2026</v>
      </c>
      <c r="I45" s="2">
        <v>2027</v>
      </c>
      <c r="J45" s="1">
        <v>2028</v>
      </c>
      <c r="K45" s="2">
        <v>2029</v>
      </c>
      <c r="L45" s="1">
        <v>2030</v>
      </c>
      <c r="M45" s="2">
        <v>2031</v>
      </c>
      <c r="N45" s="1">
        <v>2032</v>
      </c>
      <c r="O45" s="2">
        <v>2033</v>
      </c>
      <c r="P45" s="1">
        <v>2034</v>
      </c>
      <c r="Q45" s="2">
        <v>2035</v>
      </c>
      <c r="R45" s="1">
        <v>2036</v>
      </c>
      <c r="S45" s="2">
        <v>2037</v>
      </c>
      <c r="T45" s="1">
        <v>2038</v>
      </c>
      <c r="U45" s="2">
        <v>2039</v>
      </c>
      <c r="V45" s="1">
        <v>2040</v>
      </c>
      <c r="W45" s="2">
        <v>2041</v>
      </c>
      <c r="X45" s="1">
        <v>2042</v>
      </c>
      <c r="Y45" s="2">
        <v>2043</v>
      </c>
      <c r="Z45" s="1">
        <v>2044</v>
      </c>
      <c r="AA45" s="2">
        <v>2045</v>
      </c>
      <c r="AB45" s="1">
        <v>2046</v>
      </c>
      <c r="AC45" s="2">
        <v>2047</v>
      </c>
      <c r="AD45" s="1">
        <v>2048</v>
      </c>
      <c r="AE45" s="2">
        <v>2049</v>
      </c>
      <c r="AF45" s="1">
        <v>2050</v>
      </c>
    </row>
    <row r="46" spans="1:32" ht="15.75" thickTop="1" x14ac:dyDescent="0.25">
      <c r="A46" s="40" t="s">
        <v>218</v>
      </c>
      <c r="D46" s="40">
        <f t="shared" ref="D46:AF46" si="0">D29*1000</f>
        <v>12889.5</v>
      </c>
      <c r="E46" s="40">
        <f t="shared" si="0"/>
        <v>12711.800000000001</v>
      </c>
      <c r="F46" s="40">
        <f t="shared" si="0"/>
        <v>12476.2</v>
      </c>
      <c r="G46" s="40">
        <f t="shared" si="0"/>
        <v>12217.5</v>
      </c>
      <c r="H46" s="40">
        <f t="shared" si="0"/>
        <v>11904.400000000001</v>
      </c>
      <c r="I46" s="40">
        <f t="shared" si="0"/>
        <v>11636.900000000001</v>
      </c>
      <c r="J46" s="40">
        <f t="shared" si="0"/>
        <v>11420.6</v>
      </c>
      <c r="K46" s="40">
        <f t="shared" si="0"/>
        <v>11202.400000000001</v>
      </c>
      <c r="L46" s="40">
        <f t="shared" si="0"/>
        <v>11047.1</v>
      </c>
      <c r="M46" s="40">
        <f t="shared" si="0"/>
        <v>10864</v>
      </c>
      <c r="N46" s="40">
        <f t="shared" si="0"/>
        <v>10585.599999999999</v>
      </c>
      <c r="O46" s="40">
        <f t="shared" si="0"/>
        <v>10379.6</v>
      </c>
      <c r="P46" s="40">
        <f t="shared" si="0"/>
        <v>10093.9</v>
      </c>
      <c r="Q46" s="40">
        <f t="shared" si="0"/>
        <v>9854.6999999999989</v>
      </c>
      <c r="R46" s="40">
        <f t="shared" si="0"/>
        <v>9642.3000000000011</v>
      </c>
      <c r="S46" s="40">
        <f t="shared" si="0"/>
        <v>9433.1999999999989</v>
      </c>
      <c r="T46" s="40">
        <f t="shared" si="0"/>
        <v>9205.1999999999989</v>
      </c>
      <c r="U46" s="40">
        <f t="shared" si="0"/>
        <v>8970</v>
      </c>
      <c r="V46" s="40">
        <f t="shared" si="0"/>
        <v>8734.2999999999993</v>
      </c>
      <c r="W46" s="40">
        <f t="shared" si="0"/>
        <v>8487.1999999999989</v>
      </c>
      <c r="X46" s="40">
        <f t="shared" si="0"/>
        <v>8232.4</v>
      </c>
      <c r="Y46" s="40">
        <f t="shared" si="0"/>
        <v>7968.4</v>
      </c>
      <c r="Z46" s="40">
        <f t="shared" si="0"/>
        <v>7695.8</v>
      </c>
      <c r="AA46" s="40">
        <f t="shared" si="0"/>
        <v>7412.7</v>
      </c>
      <c r="AB46" s="40">
        <f t="shared" si="0"/>
        <v>7118.2999999999993</v>
      </c>
      <c r="AC46" s="40">
        <f t="shared" si="0"/>
        <v>6810.4</v>
      </c>
      <c r="AD46" s="40">
        <f t="shared" si="0"/>
        <v>6486.7999999999993</v>
      </c>
      <c r="AE46" s="40">
        <f t="shared" si="0"/>
        <v>6146.0999999999995</v>
      </c>
      <c r="AF46" s="40">
        <f t="shared" si="0"/>
        <v>5786</v>
      </c>
    </row>
    <row r="47" spans="1:32" x14ac:dyDescent="0.25">
      <c r="A47" s="40" t="s">
        <v>219</v>
      </c>
      <c r="D47" s="40">
        <f t="shared" ref="D47:AF47" si="1">(D24-D29)*1000</f>
        <v>16020.400000000001</v>
      </c>
      <c r="E47" s="40">
        <f t="shared" si="1"/>
        <v>15641.400000000001</v>
      </c>
      <c r="F47" s="40">
        <f t="shared" si="1"/>
        <v>15213.800000000005</v>
      </c>
      <c r="G47" s="40">
        <f t="shared" si="1"/>
        <v>14823.899999999996</v>
      </c>
      <c r="H47" s="40">
        <f t="shared" si="1"/>
        <v>14391.699999999999</v>
      </c>
      <c r="I47" s="40">
        <f t="shared" si="1"/>
        <v>14068.8</v>
      </c>
      <c r="J47" s="40">
        <f t="shared" si="1"/>
        <v>13822.499999999998</v>
      </c>
      <c r="K47" s="40">
        <f t="shared" si="1"/>
        <v>13578.600000000002</v>
      </c>
      <c r="L47" s="40">
        <f t="shared" si="1"/>
        <v>13448.800000000003</v>
      </c>
      <c r="M47" s="40">
        <f t="shared" si="1"/>
        <v>13145.200000000003</v>
      </c>
      <c r="N47" s="40">
        <f t="shared" si="1"/>
        <v>12870.000000000002</v>
      </c>
      <c r="O47" s="40">
        <f t="shared" si="1"/>
        <v>12637.599999999999</v>
      </c>
      <c r="P47" s="40">
        <f t="shared" si="1"/>
        <v>12333.900000000001</v>
      </c>
      <c r="Q47" s="40">
        <f t="shared" si="1"/>
        <v>12055.499999999996</v>
      </c>
      <c r="R47" s="40">
        <f t="shared" si="1"/>
        <v>11791.800000000001</v>
      </c>
      <c r="S47" s="40">
        <f t="shared" si="1"/>
        <v>11535.199999999999</v>
      </c>
      <c r="T47" s="40">
        <f t="shared" si="1"/>
        <v>11277</v>
      </c>
      <c r="U47" s="40">
        <f t="shared" si="1"/>
        <v>11021.9</v>
      </c>
      <c r="V47" s="40">
        <f t="shared" si="1"/>
        <v>10770.2</v>
      </c>
      <c r="W47" s="40">
        <f t="shared" si="1"/>
        <v>10521.000000000002</v>
      </c>
      <c r="X47" s="40">
        <f t="shared" si="1"/>
        <v>10273.700000000001</v>
      </c>
      <c r="Y47" s="40">
        <f t="shared" si="1"/>
        <v>10027.700000000003</v>
      </c>
      <c r="Z47" s="40">
        <f t="shared" si="1"/>
        <v>9782.7999999999993</v>
      </c>
      <c r="AA47" s="40">
        <f t="shared" si="1"/>
        <v>9538.4</v>
      </c>
      <c r="AB47" s="40">
        <f t="shared" si="1"/>
        <v>9293.6999999999989</v>
      </c>
      <c r="AC47" s="40">
        <f t="shared" si="1"/>
        <v>9048.1</v>
      </c>
      <c r="AD47" s="40">
        <f t="shared" si="1"/>
        <v>8800.6999999999989</v>
      </c>
      <c r="AE47" s="40">
        <f t="shared" si="1"/>
        <v>8550.5</v>
      </c>
      <c r="AF47" s="40">
        <f t="shared" si="1"/>
        <v>8296.9</v>
      </c>
    </row>
    <row r="48" spans="1:32" x14ac:dyDescent="0.25">
      <c r="A48" s="40" t="s">
        <v>220</v>
      </c>
      <c r="D48" s="40">
        <f t="shared" ref="D48:AF49" si="2">D31*1000</f>
        <v>4470.1000000000004</v>
      </c>
      <c r="E48" s="40">
        <f t="shared" si="2"/>
        <v>4356.5</v>
      </c>
      <c r="F48" s="40">
        <f t="shared" si="2"/>
        <v>4315.5999999999995</v>
      </c>
      <c r="G48" s="40">
        <f t="shared" si="2"/>
        <v>4269.5999999999995</v>
      </c>
      <c r="H48" s="40">
        <f t="shared" si="2"/>
        <v>4014.4</v>
      </c>
      <c r="I48" s="40">
        <f t="shared" si="2"/>
        <v>3218.1000000000004</v>
      </c>
      <c r="J48" s="40">
        <f t="shared" si="2"/>
        <v>3178</v>
      </c>
      <c r="K48" s="40">
        <f t="shared" si="2"/>
        <v>3156.4</v>
      </c>
      <c r="L48" s="40">
        <f t="shared" si="2"/>
        <v>3075.5</v>
      </c>
      <c r="M48" s="40">
        <f t="shared" si="2"/>
        <v>2862.6</v>
      </c>
      <c r="N48" s="40">
        <f t="shared" si="2"/>
        <v>2412</v>
      </c>
      <c r="O48" s="40">
        <f t="shared" si="2"/>
        <v>2191.6999999999998</v>
      </c>
      <c r="P48" s="40">
        <f t="shared" si="2"/>
        <v>1975.7</v>
      </c>
      <c r="Q48" s="40">
        <f t="shared" si="2"/>
        <v>1874.7</v>
      </c>
      <c r="R48" s="40">
        <f t="shared" si="2"/>
        <v>1851.5</v>
      </c>
      <c r="S48" s="40">
        <f t="shared" si="2"/>
        <v>1847.5</v>
      </c>
      <c r="T48" s="40">
        <f t="shared" si="2"/>
        <v>1808</v>
      </c>
      <c r="U48" s="40">
        <f t="shared" si="2"/>
        <v>1776.7</v>
      </c>
      <c r="V48" s="40">
        <f t="shared" si="2"/>
        <v>1712.6</v>
      </c>
      <c r="W48" s="40">
        <f t="shared" si="2"/>
        <v>1674.1</v>
      </c>
      <c r="X48" s="40">
        <f t="shared" si="2"/>
        <v>1639.3</v>
      </c>
      <c r="Y48" s="40">
        <f t="shared" si="2"/>
        <v>1613.6999999999998</v>
      </c>
      <c r="Z48" s="40">
        <f t="shared" si="2"/>
        <v>1587</v>
      </c>
      <c r="AA48" s="40">
        <f t="shared" si="2"/>
        <v>1564.7</v>
      </c>
      <c r="AB48" s="40">
        <f t="shared" si="2"/>
        <v>1543.9</v>
      </c>
      <c r="AC48" s="40">
        <f t="shared" si="2"/>
        <v>1528.8</v>
      </c>
      <c r="AD48" s="40">
        <f t="shared" si="2"/>
        <v>1519.8</v>
      </c>
      <c r="AE48" s="40">
        <f t="shared" si="2"/>
        <v>1516.8</v>
      </c>
      <c r="AF48" s="40">
        <f t="shared" si="2"/>
        <v>1521.4</v>
      </c>
    </row>
    <row r="49" spans="1:32" x14ac:dyDescent="0.25">
      <c r="A49" s="40" t="s">
        <v>67</v>
      </c>
      <c r="D49" s="40">
        <f t="shared" si="2"/>
        <v>39362.5</v>
      </c>
      <c r="E49" s="40">
        <f t="shared" si="2"/>
        <v>39323.1</v>
      </c>
      <c r="F49" s="40">
        <f t="shared" si="2"/>
        <v>39283.800000000003</v>
      </c>
      <c r="G49" s="40">
        <f t="shared" si="2"/>
        <v>39244.6</v>
      </c>
      <c r="H49" s="40">
        <f t="shared" si="2"/>
        <v>39205.399999999994</v>
      </c>
      <c r="I49" s="40">
        <f t="shared" si="2"/>
        <v>39166.1</v>
      </c>
      <c r="J49" s="40">
        <f t="shared" si="2"/>
        <v>39126.9</v>
      </c>
      <c r="K49" s="40">
        <f t="shared" si="2"/>
        <v>38999.5</v>
      </c>
      <c r="L49" s="40">
        <f t="shared" si="2"/>
        <v>38806.199999999997</v>
      </c>
      <c r="M49" s="40">
        <f t="shared" si="2"/>
        <v>38134</v>
      </c>
      <c r="N49" s="40">
        <f t="shared" si="2"/>
        <v>36967.300000000003</v>
      </c>
      <c r="O49" s="40">
        <f t="shared" si="2"/>
        <v>35892.200000000004</v>
      </c>
      <c r="P49" s="40">
        <f t="shared" si="2"/>
        <v>34887</v>
      </c>
      <c r="Q49" s="40">
        <f t="shared" si="2"/>
        <v>34080.1</v>
      </c>
      <c r="R49" s="40">
        <f t="shared" si="2"/>
        <v>33675.4</v>
      </c>
      <c r="S49" s="40">
        <f t="shared" si="2"/>
        <v>33163.1</v>
      </c>
      <c r="T49" s="40">
        <f t="shared" si="2"/>
        <v>32712.899999999998</v>
      </c>
      <c r="U49" s="40">
        <f t="shared" si="2"/>
        <v>32242.400000000005</v>
      </c>
      <c r="V49" s="40">
        <f t="shared" si="2"/>
        <v>31783.100000000002</v>
      </c>
      <c r="W49" s="40">
        <f t="shared" si="2"/>
        <v>31584.1</v>
      </c>
      <c r="X49" s="40">
        <f t="shared" si="2"/>
        <v>31389.1</v>
      </c>
      <c r="Y49" s="40">
        <f t="shared" si="2"/>
        <v>31193</v>
      </c>
      <c r="Z49" s="40">
        <f t="shared" si="2"/>
        <v>31006.6</v>
      </c>
      <c r="AA49" s="40">
        <f t="shared" si="2"/>
        <v>30821.200000000001</v>
      </c>
      <c r="AB49" s="40">
        <f t="shared" si="2"/>
        <v>30731.200000000001</v>
      </c>
      <c r="AC49" s="40">
        <f t="shared" si="2"/>
        <v>30649.7</v>
      </c>
      <c r="AD49" s="40">
        <f t="shared" si="2"/>
        <v>30580.600000000002</v>
      </c>
      <c r="AE49" s="40">
        <f t="shared" si="2"/>
        <v>30519.9</v>
      </c>
      <c r="AF49" s="40">
        <f t="shared" si="2"/>
        <v>30475.599999999999</v>
      </c>
    </row>
    <row r="50" spans="1:32" x14ac:dyDescent="0.25">
      <c r="A50" s="40" t="s">
        <v>221</v>
      </c>
      <c r="D50" s="40">
        <f t="shared" ref="D50:AF50" si="3">D36*1000</f>
        <v>3486.7</v>
      </c>
      <c r="E50" s="40">
        <f t="shared" si="3"/>
        <v>3460.7999999999997</v>
      </c>
      <c r="F50" s="40">
        <f t="shared" si="3"/>
        <v>3427.2</v>
      </c>
      <c r="G50" s="40">
        <f t="shared" si="3"/>
        <v>3385.9</v>
      </c>
      <c r="H50" s="40">
        <f t="shared" si="3"/>
        <v>3265</v>
      </c>
      <c r="I50" s="40">
        <f t="shared" si="3"/>
        <v>3229.5</v>
      </c>
      <c r="J50" s="40">
        <f t="shared" si="3"/>
        <v>3207.7</v>
      </c>
      <c r="K50" s="40">
        <f t="shared" si="3"/>
        <v>3188.5</v>
      </c>
      <c r="L50" s="40">
        <f t="shared" si="3"/>
        <v>3171.6000000000004</v>
      </c>
      <c r="M50" s="40">
        <f t="shared" si="3"/>
        <v>3062</v>
      </c>
      <c r="N50" s="40">
        <f t="shared" si="3"/>
        <v>3059.4</v>
      </c>
      <c r="O50" s="40">
        <f t="shared" si="3"/>
        <v>3052.2999999999997</v>
      </c>
      <c r="P50" s="40">
        <f t="shared" si="3"/>
        <v>3043.7</v>
      </c>
      <c r="Q50" s="40">
        <f t="shared" si="3"/>
        <v>3032.6</v>
      </c>
      <c r="R50" s="40">
        <f t="shared" si="3"/>
        <v>3016.5</v>
      </c>
      <c r="S50" s="40">
        <f t="shared" si="3"/>
        <v>3000</v>
      </c>
      <c r="T50" s="40">
        <f t="shared" si="3"/>
        <v>2984.3</v>
      </c>
      <c r="U50" s="40">
        <f t="shared" si="3"/>
        <v>2969.6</v>
      </c>
      <c r="V50" s="40">
        <f t="shared" si="3"/>
        <v>2952.6</v>
      </c>
      <c r="W50" s="40">
        <f t="shared" si="3"/>
        <v>2938.2999999999997</v>
      </c>
      <c r="X50" s="40">
        <f t="shared" si="3"/>
        <v>2924.7999999999997</v>
      </c>
      <c r="Y50" s="40">
        <f t="shared" si="3"/>
        <v>2911.7000000000003</v>
      </c>
      <c r="Z50" s="40">
        <f t="shared" si="3"/>
        <v>2898.8999999999996</v>
      </c>
      <c r="AA50" s="40">
        <f t="shared" si="3"/>
        <v>2886.2999999999997</v>
      </c>
      <c r="AB50" s="40">
        <f t="shared" si="3"/>
        <v>2873.4</v>
      </c>
      <c r="AC50" s="40">
        <f t="shared" si="3"/>
        <v>2860.6</v>
      </c>
      <c r="AD50" s="40">
        <f t="shared" si="3"/>
        <v>2847.4</v>
      </c>
      <c r="AE50" s="40">
        <f t="shared" si="3"/>
        <v>2834.1</v>
      </c>
      <c r="AF50" s="40">
        <f t="shared" si="3"/>
        <v>2820.2</v>
      </c>
    </row>
    <row r="51" spans="1:32" x14ac:dyDescent="0.25">
      <c r="A51" s="40" t="s">
        <v>222</v>
      </c>
      <c r="D51" s="40">
        <f t="shared" ref="D51:AF51" si="4">D38*1000</f>
        <v>-6205.5999999999995</v>
      </c>
      <c r="E51" s="40">
        <f t="shared" si="4"/>
        <v>-5634.1</v>
      </c>
      <c r="F51" s="40">
        <f t="shared" si="4"/>
        <v>-5473.8</v>
      </c>
      <c r="G51" s="40">
        <f t="shared" si="4"/>
        <v>-6388.5</v>
      </c>
      <c r="H51" s="40">
        <f t="shared" si="4"/>
        <v>-7843.0999999999995</v>
      </c>
      <c r="I51" s="40">
        <f t="shared" si="4"/>
        <v>-9834.3000000000011</v>
      </c>
      <c r="J51" s="40">
        <f t="shared" si="4"/>
        <v>-12243.4</v>
      </c>
      <c r="K51" s="40">
        <f t="shared" si="4"/>
        <v>-14526.5</v>
      </c>
      <c r="L51" s="40">
        <f t="shared" si="4"/>
        <v>-16328.900000000001</v>
      </c>
      <c r="M51" s="40">
        <f t="shared" si="4"/>
        <v>-17258.099999999999</v>
      </c>
      <c r="N51" s="40">
        <f t="shared" si="4"/>
        <v>-17703.800000000003</v>
      </c>
      <c r="O51" s="40">
        <f t="shared" si="4"/>
        <v>-18442</v>
      </c>
      <c r="P51" s="40">
        <f t="shared" si="4"/>
        <v>-18966.899999999998</v>
      </c>
      <c r="Q51" s="40">
        <f t="shared" si="4"/>
        <v>-19751.2</v>
      </c>
      <c r="R51" s="40">
        <f t="shared" si="4"/>
        <v>-20992.100000000002</v>
      </c>
      <c r="S51" s="40">
        <f t="shared" si="4"/>
        <v>-23259.5</v>
      </c>
      <c r="T51" s="40">
        <f t="shared" si="4"/>
        <v>-24561.1</v>
      </c>
      <c r="U51" s="40">
        <f t="shared" si="4"/>
        <v>-25954.2</v>
      </c>
      <c r="V51" s="40">
        <f t="shared" si="4"/>
        <v>-27266.300000000003</v>
      </c>
      <c r="W51" s="40">
        <f t="shared" si="4"/>
        <v>-28551.9</v>
      </c>
      <c r="X51" s="40">
        <f t="shared" si="4"/>
        <v>-29475.599999999999</v>
      </c>
      <c r="Y51" s="40">
        <f t="shared" si="4"/>
        <v>-29858.1</v>
      </c>
      <c r="Z51" s="40">
        <f t="shared" si="4"/>
        <v>-29900.5</v>
      </c>
      <c r="AA51" s="40">
        <f t="shared" si="4"/>
        <v>-29223.7</v>
      </c>
      <c r="AB51" s="40">
        <f t="shared" si="4"/>
        <v>-28436.9</v>
      </c>
      <c r="AC51" s="40">
        <f t="shared" si="4"/>
        <v>-27650.400000000001</v>
      </c>
      <c r="AD51" s="40">
        <f t="shared" si="4"/>
        <v>-27748.2</v>
      </c>
      <c r="AE51" s="40">
        <f t="shared" si="4"/>
        <v>-27852</v>
      </c>
      <c r="AF51" s="40">
        <f t="shared" si="4"/>
        <v>-27993.7</v>
      </c>
    </row>
    <row r="52" spans="1:32" x14ac:dyDescent="0.25">
      <c r="A52" s="40" t="s">
        <v>223</v>
      </c>
      <c r="D52" s="40">
        <f t="shared" ref="D52:AF52" si="5">D40*1000</f>
        <v>70023.799999999988</v>
      </c>
      <c r="E52" s="40">
        <f t="shared" si="5"/>
        <v>69859.5</v>
      </c>
      <c r="F52" s="40">
        <f t="shared" si="5"/>
        <v>69242.7</v>
      </c>
      <c r="G52" s="40">
        <f t="shared" si="5"/>
        <v>67553</v>
      </c>
      <c r="H52" s="40">
        <f t="shared" si="5"/>
        <v>64937.799999999996</v>
      </c>
      <c r="I52" s="40">
        <f t="shared" si="5"/>
        <v>61485.2</v>
      </c>
      <c r="J52" s="40">
        <f t="shared" si="5"/>
        <v>58512.4</v>
      </c>
      <c r="K52" s="40">
        <f t="shared" si="5"/>
        <v>55598.799999999996</v>
      </c>
      <c r="L52" s="40">
        <f t="shared" si="5"/>
        <v>53220.3</v>
      </c>
      <c r="M52" s="40">
        <f t="shared" si="5"/>
        <v>50809.7</v>
      </c>
      <c r="N52" s="40">
        <f t="shared" si="5"/>
        <v>48190.600000000006</v>
      </c>
      <c r="O52" s="40">
        <f t="shared" si="5"/>
        <v>45711.399999999994</v>
      </c>
      <c r="P52" s="40">
        <f t="shared" si="5"/>
        <v>43367.199999999997</v>
      </c>
      <c r="Q52" s="40">
        <f t="shared" si="5"/>
        <v>41146.400000000001</v>
      </c>
      <c r="R52" s="40">
        <f t="shared" si="5"/>
        <v>38985.5</v>
      </c>
      <c r="S52" s="40">
        <f t="shared" si="5"/>
        <v>35719.5</v>
      </c>
      <c r="T52" s="40">
        <f t="shared" si="5"/>
        <v>33426.200000000004</v>
      </c>
      <c r="U52" s="40">
        <f t="shared" si="5"/>
        <v>31026.3</v>
      </c>
      <c r="V52" s="40">
        <f t="shared" si="5"/>
        <v>28686.6</v>
      </c>
      <c r="W52" s="40">
        <f t="shared" si="5"/>
        <v>26652.799999999999</v>
      </c>
      <c r="X52" s="40">
        <f t="shared" si="5"/>
        <v>24983.599999999999</v>
      </c>
      <c r="Y52" s="40">
        <f t="shared" si="5"/>
        <v>23856.5</v>
      </c>
      <c r="Z52" s="40">
        <f t="shared" si="5"/>
        <v>23070.6</v>
      </c>
      <c r="AA52" s="40">
        <f t="shared" si="5"/>
        <v>22999.7</v>
      </c>
      <c r="AB52" s="40">
        <f t="shared" si="5"/>
        <v>23123.5</v>
      </c>
      <c r="AC52" s="40">
        <f t="shared" si="5"/>
        <v>23247.3</v>
      </c>
      <c r="AD52" s="40">
        <f t="shared" si="5"/>
        <v>22486.899999999998</v>
      </c>
      <c r="AE52" s="40">
        <f t="shared" si="5"/>
        <v>21715.5</v>
      </c>
      <c r="AF52" s="40">
        <f t="shared" si="5"/>
        <v>20906.300000000003</v>
      </c>
    </row>
    <row r="53" spans="1:32" x14ac:dyDescent="0.25">
      <c r="A53" s="40" t="s">
        <v>200</v>
      </c>
      <c r="D53" s="40">
        <f t="shared" ref="D53:AF53" si="6">D52-D51</f>
        <v>76229.399999999994</v>
      </c>
      <c r="E53" s="40">
        <f t="shared" si="6"/>
        <v>75493.600000000006</v>
      </c>
      <c r="F53" s="40">
        <f t="shared" si="6"/>
        <v>74716.5</v>
      </c>
      <c r="G53" s="40">
        <f t="shared" si="6"/>
        <v>73941.5</v>
      </c>
      <c r="H53" s="40">
        <f t="shared" si="6"/>
        <v>72780.899999999994</v>
      </c>
      <c r="I53" s="40">
        <f t="shared" si="6"/>
        <v>71319.5</v>
      </c>
      <c r="J53" s="40">
        <f t="shared" si="6"/>
        <v>70755.8</v>
      </c>
      <c r="K53" s="40">
        <f t="shared" si="6"/>
        <v>70125.299999999988</v>
      </c>
      <c r="L53" s="40">
        <f t="shared" si="6"/>
        <v>69549.200000000012</v>
      </c>
      <c r="M53" s="40">
        <f t="shared" si="6"/>
        <v>68067.799999999988</v>
      </c>
      <c r="N53" s="40">
        <f t="shared" si="6"/>
        <v>65894.400000000009</v>
      </c>
      <c r="O53" s="40">
        <f t="shared" si="6"/>
        <v>64153.399999999994</v>
      </c>
      <c r="P53" s="40">
        <f t="shared" si="6"/>
        <v>62334.099999999991</v>
      </c>
      <c r="Q53" s="40">
        <f t="shared" si="6"/>
        <v>60897.600000000006</v>
      </c>
      <c r="R53" s="40">
        <f t="shared" si="6"/>
        <v>59977.600000000006</v>
      </c>
      <c r="S53" s="40">
        <f t="shared" si="6"/>
        <v>58979</v>
      </c>
      <c r="T53" s="40">
        <f t="shared" si="6"/>
        <v>57987.3</v>
      </c>
      <c r="U53" s="40">
        <f t="shared" si="6"/>
        <v>56980.5</v>
      </c>
      <c r="V53" s="40">
        <f t="shared" si="6"/>
        <v>55952.9</v>
      </c>
      <c r="W53" s="40">
        <f t="shared" si="6"/>
        <v>55204.7</v>
      </c>
      <c r="X53" s="40">
        <f t="shared" si="6"/>
        <v>54459.199999999997</v>
      </c>
      <c r="Y53" s="40">
        <f t="shared" si="6"/>
        <v>53714.6</v>
      </c>
      <c r="Z53" s="40">
        <f t="shared" si="6"/>
        <v>52971.1</v>
      </c>
      <c r="AA53" s="40">
        <f t="shared" si="6"/>
        <v>52223.4</v>
      </c>
      <c r="AB53" s="40">
        <f t="shared" si="6"/>
        <v>51560.4</v>
      </c>
      <c r="AC53" s="40">
        <f t="shared" si="6"/>
        <v>50897.7</v>
      </c>
      <c r="AD53" s="40">
        <f t="shared" si="6"/>
        <v>50235.1</v>
      </c>
      <c r="AE53" s="40">
        <f t="shared" si="6"/>
        <v>49567.5</v>
      </c>
      <c r="AF53" s="40">
        <f t="shared" si="6"/>
        <v>48900</v>
      </c>
    </row>
    <row r="54" spans="1:32" x14ac:dyDescent="0.25">
      <c r="A54" s="40" t="s">
        <v>224</v>
      </c>
      <c r="D54" s="41">
        <f t="shared" ref="D54:AF54" si="7">D41*1000</f>
        <v>34937.1</v>
      </c>
      <c r="E54" s="41">
        <f t="shared" si="7"/>
        <v>34929.700000000004</v>
      </c>
      <c r="F54" s="41">
        <f t="shared" si="7"/>
        <v>34910.1</v>
      </c>
      <c r="G54" s="41">
        <f t="shared" si="7"/>
        <v>34854.400000000001</v>
      </c>
      <c r="H54" s="41">
        <f t="shared" si="7"/>
        <v>34734.6</v>
      </c>
      <c r="I54" s="41">
        <f t="shared" si="7"/>
        <v>34663.1</v>
      </c>
      <c r="J54" s="41">
        <f t="shared" si="7"/>
        <v>34584.299999999996</v>
      </c>
      <c r="K54" s="41">
        <f t="shared" si="7"/>
        <v>34426.5</v>
      </c>
      <c r="L54" s="41">
        <f t="shared" si="7"/>
        <v>34241.100000000006</v>
      </c>
      <c r="M54" s="41">
        <f t="shared" si="7"/>
        <v>33489.1</v>
      </c>
      <c r="N54" s="41">
        <f t="shared" si="7"/>
        <v>32911.4</v>
      </c>
      <c r="O54" s="41">
        <f t="shared" si="7"/>
        <v>32112.900000000005</v>
      </c>
      <c r="P54" s="41">
        <f t="shared" si="7"/>
        <v>31412.000000000004</v>
      </c>
      <c r="Q54" s="41">
        <f t="shared" si="7"/>
        <v>30720.6</v>
      </c>
      <c r="R54" s="41">
        <f t="shared" si="7"/>
        <v>30350.5</v>
      </c>
      <c r="S54" s="41">
        <f t="shared" si="7"/>
        <v>29900.799999999999</v>
      </c>
      <c r="T54" s="41">
        <f t="shared" si="7"/>
        <v>29460.3</v>
      </c>
      <c r="U54" s="41">
        <f t="shared" si="7"/>
        <v>29004.2</v>
      </c>
      <c r="V54" s="41">
        <f t="shared" si="7"/>
        <v>28530</v>
      </c>
      <c r="W54" s="41">
        <f t="shared" si="7"/>
        <v>28335.599999999999</v>
      </c>
      <c r="X54" s="41">
        <f t="shared" si="7"/>
        <v>28144.5</v>
      </c>
      <c r="Y54" s="41">
        <f t="shared" si="7"/>
        <v>27953.800000000003</v>
      </c>
      <c r="Z54" s="41">
        <f t="shared" si="7"/>
        <v>27765.4</v>
      </c>
      <c r="AA54" s="41">
        <f t="shared" si="7"/>
        <v>27573.1</v>
      </c>
      <c r="AB54" s="41">
        <f t="shared" si="7"/>
        <v>27467.1</v>
      </c>
      <c r="AC54" s="41">
        <f t="shared" si="7"/>
        <v>27361.4</v>
      </c>
      <c r="AD54" s="41">
        <f t="shared" si="7"/>
        <v>27256.6</v>
      </c>
      <c r="AE54" s="41">
        <f t="shared" si="7"/>
        <v>27147.8</v>
      </c>
      <c r="AF54" s="41">
        <f t="shared" si="7"/>
        <v>27040.7</v>
      </c>
    </row>
    <row r="56" spans="1:32" ht="18" thickBot="1" x14ac:dyDescent="0.35">
      <c r="A56" s="13" t="s">
        <v>225</v>
      </c>
    </row>
    <row r="57" spans="1:32" ht="15.75" thickTop="1" x14ac:dyDescent="0.25">
      <c r="A57" s="40" t="s">
        <v>226</v>
      </c>
      <c r="D57" s="40">
        <f t="shared" ref="D57:AF57" si="8">D54</f>
        <v>34937.1</v>
      </c>
      <c r="E57" s="40">
        <f t="shared" si="8"/>
        <v>34929.700000000004</v>
      </c>
      <c r="F57" s="40">
        <f t="shared" si="8"/>
        <v>34910.1</v>
      </c>
      <c r="G57" s="40">
        <f t="shared" si="8"/>
        <v>34854.400000000001</v>
      </c>
      <c r="H57" s="40">
        <f t="shared" si="8"/>
        <v>34734.6</v>
      </c>
      <c r="I57" s="40">
        <f t="shared" si="8"/>
        <v>34663.1</v>
      </c>
      <c r="J57" s="40">
        <f t="shared" si="8"/>
        <v>34584.299999999996</v>
      </c>
      <c r="K57" s="40">
        <f t="shared" si="8"/>
        <v>34426.5</v>
      </c>
      <c r="L57" s="40">
        <f t="shared" si="8"/>
        <v>34241.100000000006</v>
      </c>
      <c r="M57" s="40">
        <f t="shared" si="8"/>
        <v>33489.1</v>
      </c>
      <c r="N57" s="40">
        <f t="shared" si="8"/>
        <v>32911.4</v>
      </c>
      <c r="O57" s="40">
        <f t="shared" si="8"/>
        <v>32112.900000000005</v>
      </c>
      <c r="P57" s="40">
        <f t="shared" si="8"/>
        <v>31412.000000000004</v>
      </c>
      <c r="Q57" s="40">
        <f t="shared" si="8"/>
        <v>30720.6</v>
      </c>
      <c r="R57" s="40">
        <f t="shared" si="8"/>
        <v>30350.5</v>
      </c>
      <c r="S57" s="40">
        <f t="shared" si="8"/>
        <v>29900.799999999999</v>
      </c>
      <c r="T57" s="40">
        <f t="shared" si="8"/>
        <v>29460.3</v>
      </c>
      <c r="U57" s="40">
        <f t="shared" si="8"/>
        <v>29004.2</v>
      </c>
      <c r="V57" s="40">
        <f t="shared" si="8"/>
        <v>28530</v>
      </c>
      <c r="W57" s="40">
        <f t="shared" si="8"/>
        <v>28335.599999999999</v>
      </c>
      <c r="X57" s="40">
        <f t="shared" si="8"/>
        <v>28144.5</v>
      </c>
      <c r="Y57" s="40">
        <f t="shared" si="8"/>
        <v>27953.800000000003</v>
      </c>
      <c r="Z57" s="40">
        <f t="shared" si="8"/>
        <v>27765.4</v>
      </c>
      <c r="AA57" s="40">
        <f t="shared" si="8"/>
        <v>27573.1</v>
      </c>
      <c r="AB57" s="40">
        <f t="shared" si="8"/>
        <v>27467.1</v>
      </c>
      <c r="AC57" s="40">
        <f t="shared" si="8"/>
        <v>27361.4</v>
      </c>
      <c r="AD57" s="40">
        <f t="shared" si="8"/>
        <v>27256.6</v>
      </c>
      <c r="AE57" s="40">
        <f t="shared" si="8"/>
        <v>27147.8</v>
      </c>
      <c r="AF57" s="40">
        <f t="shared" si="8"/>
        <v>27040.7</v>
      </c>
    </row>
    <row r="58" spans="1:32" x14ac:dyDescent="0.25">
      <c r="A58" s="40" t="s">
        <v>227</v>
      </c>
      <c r="D58" s="40">
        <f t="shared" ref="D58:AF58" si="9">D53-D54</f>
        <v>41292.299999999996</v>
      </c>
      <c r="E58" s="40">
        <f t="shared" si="9"/>
        <v>40563.9</v>
      </c>
      <c r="F58" s="40">
        <f t="shared" si="9"/>
        <v>39806.400000000001</v>
      </c>
      <c r="G58" s="40">
        <f t="shared" si="9"/>
        <v>39087.1</v>
      </c>
      <c r="H58" s="40">
        <f t="shared" si="9"/>
        <v>38046.299999999996</v>
      </c>
      <c r="I58" s="40">
        <f t="shared" si="9"/>
        <v>36656.400000000001</v>
      </c>
      <c r="J58" s="40">
        <f t="shared" si="9"/>
        <v>36171.500000000007</v>
      </c>
      <c r="K58" s="40">
        <f t="shared" si="9"/>
        <v>35698.799999999988</v>
      </c>
      <c r="L58" s="40">
        <f t="shared" si="9"/>
        <v>35308.100000000006</v>
      </c>
      <c r="M58" s="40">
        <f t="shared" si="9"/>
        <v>34578.69999999999</v>
      </c>
      <c r="N58" s="40">
        <f t="shared" si="9"/>
        <v>32983.000000000007</v>
      </c>
      <c r="O58" s="40">
        <f t="shared" si="9"/>
        <v>32040.499999999989</v>
      </c>
      <c r="P58" s="40">
        <f t="shared" si="9"/>
        <v>30922.099999999988</v>
      </c>
      <c r="Q58" s="40">
        <f t="shared" si="9"/>
        <v>30177.000000000007</v>
      </c>
      <c r="R58" s="40">
        <f t="shared" si="9"/>
        <v>29627.100000000006</v>
      </c>
      <c r="S58" s="40">
        <f t="shared" si="9"/>
        <v>29078.2</v>
      </c>
      <c r="T58" s="40">
        <f t="shared" si="9"/>
        <v>28527.000000000004</v>
      </c>
      <c r="U58" s="40">
        <f t="shared" si="9"/>
        <v>27976.3</v>
      </c>
      <c r="V58" s="40">
        <f t="shared" si="9"/>
        <v>27422.9</v>
      </c>
      <c r="W58" s="40">
        <f t="shared" si="9"/>
        <v>26869.1</v>
      </c>
      <c r="X58" s="40">
        <f t="shared" si="9"/>
        <v>26314.699999999997</v>
      </c>
      <c r="Y58" s="40">
        <f t="shared" si="9"/>
        <v>25760.799999999996</v>
      </c>
      <c r="Z58" s="40">
        <f t="shared" si="9"/>
        <v>25205.699999999997</v>
      </c>
      <c r="AA58" s="40">
        <f t="shared" si="9"/>
        <v>24650.300000000003</v>
      </c>
      <c r="AB58" s="40">
        <f t="shared" si="9"/>
        <v>24093.300000000003</v>
      </c>
      <c r="AC58" s="40">
        <f t="shared" si="9"/>
        <v>23536.299999999996</v>
      </c>
      <c r="AD58" s="40">
        <f t="shared" si="9"/>
        <v>22978.5</v>
      </c>
      <c r="AE58" s="40">
        <f t="shared" si="9"/>
        <v>22419.7</v>
      </c>
      <c r="AF58" s="40">
        <f t="shared" si="9"/>
        <v>21859.3</v>
      </c>
    </row>
    <row r="59" spans="1:32" x14ac:dyDescent="0.25">
      <c r="A59" s="40" t="s">
        <v>228</v>
      </c>
      <c r="D59" s="40">
        <f t="shared" ref="D59:AF59" si="10">D51</f>
        <v>-6205.5999999999995</v>
      </c>
      <c r="E59" s="40">
        <f t="shared" si="10"/>
        <v>-5634.1</v>
      </c>
      <c r="F59" s="40">
        <f t="shared" si="10"/>
        <v>-5473.8</v>
      </c>
      <c r="G59" s="40">
        <f t="shared" si="10"/>
        <v>-6388.5</v>
      </c>
      <c r="H59" s="40">
        <f t="shared" si="10"/>
        <v>-7843.0999999999995</v>
      </c>
      <c r="I59" s="40">
        <f t="shared" si="10"/>
        <v>-9834.3000000000011</v>
      </c>
      <c r="J59" s="40">
        <f t="shared" si="10"/>
        <v>-12243.4</v>
      </c>
      <c r="K59" s="40">
        <f t="shared" si="10"/>
        <v>-14526.5</v>
      </c>
      <c r="L59" s="40">
        <f t="shared" si="10"/>
        <v>-16328.900000000001</v>
      </c>
      <c r="M59" s="40">
        <f t="shared" si="10"/>
        <v>-17258.099999999999</v>
      </c>
      <c r="N59" s="40">
        <f t="shared" si="10"/>
        <v>-17703.800000000003</v>
      </c>
      <c r="O59" s="40">
        <f t="shared" si="10"/>
        <v>-18442</v>
      </c>
      <c r="P59" s="40">
        <f t="shared" si="10"/>
        <v>-18966.899999999998</v>
      </c>
      <c r="Q59" s="40">
        <f t="shared" si="10"/>
        <v>-19751.2</v>
      </c>
      <c r="R59" s="40">
        <f t="shared" si="10"/>
        <v>-20992.100000000002</v>
      </c>
      <c r="S59" s="40">
        <f t="shared" si="10"/>
        <v>-23259.5</v>
      </c>
      <c r="T59" s="40">
        <f t="shared" si="10"/>
        <v>-24561.1</v>
      </c>
      <c r="U59" s="40">
        <f t="shared" si="10"/>
        <v>-25954.2</v>
      </c>
      <c r="V59" s="40">
        <f t="shared" si="10"/>
        <v>-27266.300000000003</v>
      </c>
      <c r="W59" s="40">
        <f t="shared" si="10"/>
        <v>-28551.9</v>
      </c>
      <c r="X59" s="40">
        <f t="shared" si="10"/>
        <v>-29475.599999999999</v>
      </c>
      <c r="Y59" s="40">
        <f t="shared" si="10"/>
        <v>-29858.1</v>
      </c>
      <c r="Z59" s="40">
        <f t="shared" si="10"/>
        <v>-29900.5</v>
      </c>
      <c r="AA59" s="40">
        <f t="shared" si="10"/>
        <v>-29223.7</v>
      </c>
      <c r="AB59" s="40">
        <f t="shared" si="10"/>
        <v>-28436.9</v>
      </c>
      <c r="AC59" s="40">
        <f t="shared" si="10"/>
        <v>-27650.400000000001</v>
      </c>
      <c r="AD59" s="40">
        <f t="shared" si="10"/>
        <v>-27748.2</v>
      </c>
      <c r="AE59" s="40">
        <f t="shared" si="10"/>
        <v>-27852</v>
      </c>
      <c r="AF59" s="40">
        <f t="shared" si="10"/>
        <v>-27993.7</v>
      </c>
    </row>
    <row r="60" spans="1:32" x14ac:dyDescent="0.25">
      <c r="A60" s="40" t="s">
        <v>229</v>
      </c>
      <c r="D60" s="40">
        <f t="shared" ref="D60:AF60" si="11">SUM(D57:D59)</f>
        <v>70023.799999999988</v>
      </c>
      <c r="E60" s="40">
        <f t="shared" si="11"/>
        <v>69859.5</v>
      </c>
      <c r="F60" s="40">
        <f t="shared" si="11"/>
        <v>69242.7</v>
      </c>
      <c r="G60" s="40">
        <f t="shared" si="11"/>
        <v>67553</v>
      </c>
      <c r="H60" s="40">
        <f t="shared" si="11"/>
        <v>64937.799999999996</v>
      </c>
      <c r="I60" s="40">
        <f t="shared" si="11"/>
        <v>61485.2</v>
      </c>
      <c r="J60" s="40">
        <f t="shared" si="11"/>
        <v>58512.4</v>
      </c>
      <c r="K60" s="40">
        <f t="shared" si="11"/>
        <v>55598.799999999988</v>
      </c>
      <c r="L60" s="40">
        <f t="shared" si="11"/>
        <v>53220.30000000001</v>
      </c>
      <c r="M60" s="40">
        <f t="shared" si="11"/>
        <v>50809.69999999999</v>
      </c>
      <c r="N60" s="40">
        <f t="shared" si="11"/>
        <v>48190.600000000006</v>
      </c>
      <c r="O60" s="40">
        <f t="shared" si="11"/>
        <v>45711.399999999994</v>
      </c>
      <c r="P60" s="40">
        <f t="shared" si="11"/>
        <v>43367.199999999997</v>
      </c>
      <c r="Q60" s="40">
        <f t="shared" si="11"/>
        <v>41146.400000000009</v>
      </c>
      <c r="R60" s="40">
        <f t="shared" si="11"/>
        <v>38985.5</v>
      </c>
      <c r="S60" s="40">
        <f t="shared" si="11"/>
        <v>35719.5</v>
      </c>
      <c r="T60" s="40">
        <f t="shared" si="11"/>
        <v>33426.200000000004</v>
      </c>
      <c r="U60" s="40">
        <f t="shared" si="11"/>
        <v>31026.3</v>
      </c>
      <c r="V60" s="40">
        <f t="shared" si="11"/>
        <v>28686.6</v>
      </c>
      <c r="W60" s="40">
        <f t="shared" si="11"/>
        <v>26652.799999999996</v>
      </c>
      <c r="X60" s="40">
        <f t="shared" si="11"/>
        <v>24983.599999999999</v>
      </c>
      <c r="Y60" s="40">
        <f t="shared" si="11"/>
        <v>23856.5</v>
      </c>
      <c r="Z60" s="40">
        <f t="shared" si="11"/>
        <v>23070.6</v>
      </c>
      <c r="AA60" s="40">
        <f t="shared" si="11"/>
        <v>22999.7</v>
      </c>
      <c r="AB60" s="40">
        <f t="shared" si="11"/>
        <v>23123.5</v>
      </c>
      <c r="AC60" s="40">
        <f t="shared" si="11"/>
        <v>23247.299999999996</v>
      </c>
      <c r="AD60" s="40">
        <f t="shared" si="11"/>
        <v>22486.899999999998</v>
      </c>
      <c r="AE60" s="40">
        <f t="shared" si="11"/>
        <v>21715.5</v>
      </c>
      <c r="AF60" s="40">
        <f t="shared" si="11"/>
        <v>20906.3</v>
      </c>
    </row>
    <row r="61" spans="1:32" x14ac:dyDescent="0.25">
      <c r="A61" s="40" t="s">
        <v>230</v>
      </c>
      <c r="D61" s="40">
        <f t="shared" ref="D61:AF61" si="12">D58+D59</f>
        <v>35086.699999999997</v>
      </c>
      <c r="E61" s="40">
        <f t="shared" si="12"/>
        <v>34929.800000000003</v>
      </c>
      <c r="F61" s="40">
        <f t="shared" si="12"/>
        <v>34332.6</v>
      </c>
      <c r="G61" s="40">
        <f t="shared" si="12"/>
        <v>32698.6</v>
      </c>
      <c r="H61" s="40">
        <f t="shared" si="12"/>
        <v>30203.199999999997</v>
      </c>
      <c r="I61" s="40">
        <f t="shared" si="12"/>
        <v>26822.1</v>
      </c>
      <c r="J61" s="40">
        <f t="shared" si="12"/>
        <v>23928.100000000006</v>
      </c>
      <c r="K61" s="40">
        <f t="shared" si="12"/>
        <v>21172.299999999988</v>
      </c>
      <c r="L61" s="40">
        <f t="shared" si="12"/>
        <v>18979.200000000004</v>
      </c>
      <c r="M61" s="40">
        <f t="shared" si="12"/>
        <v>17320.599999999991</v>
      </c>
      <c r="N61" s="40">
        <f t="shared" si="12"/>
        <v>15279.200000000004</v>
      </c>
      <c r="O61" s="40">
        <f t="shared" si="12"/>
        <v>13598.499999999989</v>
      </c>
      <c r="P61" s="40">
        <f t="shared" si="12"/>
        <v>11955.19999999999</v>
      </c>
      <c r="Q61" s="40">
        <f t="shared" si="12"/>
        <v>10425.800000000007</v>
      </c>
      <c r="R61" s="40">
        <f t="shared" si="12"/>
        <v>8635.0000000000036</v>
      </c>
      <c r="S61" s="40">
        <f t="shared" si="12"/>
        <v>5818.7000000000007</v>
      </c>
      <c r="T61" s="40">
        <f t="shared" si="12"/>
        <v>3965.9000000000051</v>
      </c>
      <c r="U61" s="40">
        <f t="shared" si="12"/>
        <v>2022.0999999999985</v>
      </c>
      <c r="V61" s="40">
        <f t="shared" si="12"/>
        <v>156.59999999999854</v>
      </c>
      <c r="W61" s="40">
        <f t="shared" si="12"/>
        <v>-1682.8000000000029</v>
      </c>
      <c r="X61" s="40">
        <f t="shared" si="12"/>
        <v>-3160.9000000000015</v>
      </c>
      <c r="Y61" s="40">
        <f t="shared" si="12"/>
        <v>-4097.3000000000029</v>
      </c>
      <c r="Z61" s="40">
        <f t="shared" si="12"/>
        <v>-4694.8000000000029</v>
      </c>
      <c r="AA61" s="40">
        <f t="shared" si="12"/>
        <v>-4573.3999999999978</v>
      </c>
      <c r="AB61" s="40">
        <f t="shared" si="12"/>
        <v>-4343.5999999999985</v>
      </c>
      <c r="AC61" s="40">
        <f t="shared" si="12"/>
        <v>-4114.1000000000058</v>
      </c>
      <c r="AD61" s="40">
        <f t="shared" si="12"/>
        <v>-4769.7000000000007</v>
      </c>
      <c r="AE61" s="40">
        <f t="shared" si="12"/>
        <v>-5432.2999999999993</v>
      </c>
      <c r="AF61" s="40">
        <f t="shared" si="12"/>
        <v>-6134.4000000000015</v>
      </c>
    </row>
    <row r="63" spans="1:32" x14ac:dyDescent="0.25">
      <c r="Q63" s="37">
        <f>Q58/E58</f>
        <v>0.74393734330278904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11F96-8A1A-4DFE-B1B5-18DD263D7A00}">
  <sheetPr codeName="Sheet44">
    <tabColor theme="8" tint="0.59999389629810485"/>
  </sheetPr>
  <dimension ref="A1:CP141"/>
  <sheetViews>
    <sheetView showGridLines="0" workbookViewId="0">
      <pane xSplit="1" topLeftCell="W1" activePane="topRight" state="frozen"/>
      <selection pane="topRight" activeCell="W17" sqref="W17"/>
    </sheetView>
  </sheetViews>
  <sheetFormatPr defaultRowHeight="15" x14ac:dyDescent="0.25"/>
  <cols>
    <col min="1" max="1" width="110.85546875" bestFit="1" customWidth="1"/>
    <col min="32" max="32" width="83.28515625" bestFit="1" customWidth="1"/>
    <col min="63" max="63" width="83.28515625" bestFit="1" customWidth="1"/>
    <col min="64" max="64" width="9.42578125" customWidth="1"/>
    <col min="65" max="91" width="9.42578125" bestFit="1" customWidth="1"/>
    <col min="92" max="92" width="9.42578125" customWidth="1"/>
  </cols>
  <sheetData>
    <row r="1" spans="1:93" ht="20.25" thickBot="1" x14ac:dyDescent="0.35">
      <c r="A1" s="3" t="s">
        <v>202</v>
      </c>
      <c r="AF1" s="3" t="s">
        <v>203</v>
      </c>
      <c r="BK1" s="3" t="s">
        <v>204</v>
      </c>
      <c r="BY1" s="5">
        <v>-3497.9185908318032</v>
      </c>
    </row>
    <row r="2" spans="1:93" ht="15.75" thickTop="1" x14ac:dyDescent="0.25">
      <c r="B2" s="1">
        <v>2022</v>
      </c>
      <c r="C2" s="2">
        <v>2023</v>
      </c>
      <c r="D2" s="1">
        <v>2024</v>
      </c>
      <c r="E2" s="2">
        <v>2025</v>
      </c>
      <c r="F2" s="1">
        <v>2026</v>
      </c>
      <c r="G2" s="2">
        <v>2027</v>
      </c>
      <c r="H2" s="1">
        <v>2028</v>
      </c>
      <c r="I2" s="2">
        <v>2029</v>
      </c>
      <c r="J2" s="1">
        <v>2030</v>
      </c>
      <c r="K2" s="2">
        <v>2031</v>
      </c>
      <c r="L2" s="1">
        <v>2032</v>
      </c>
      <c r="M2" s="2">
        <v>2033</v>
      </c>
      <c r="N2" s="1">
        <v>2034</v>
      </c>
      <c r="O2" s="2">
        <v>2035</v>
      </c>
      <c r="P2" s="1">
        <v>2036</v>
      </c>
      <c r="Q2" s="2">
        <v>2037</v>
      </c>
      <c r="R2" s="1">
        <v>2038</v>
      </c>
      <c r="S2" s="2">
        <v>2039</v>
      </c>
      <c r="T2" s="1">
        <v>2040</v>
      </c>
      <c r="U2" s="2">
        <v>2041</v>
      </c>
      <c r="V2" s="1">
        <v>2042</v>
      </c>
      <c r="W2" s="2">
        <v>2043</v>
      </c>
      <c r="X2" s="1">
        <v>2044</v>
      </c>
      <c r="Y2" s="2">
        <v>2045</v>
      </c>
      <c r="Z2" s="1">
        <v>2046</v>
      </c>
      <c r="AA2" s="2">
        <v>2047</v>
      </c>
      <c r="AB2" s="1">
        <v>2048</v>
      </c>
      <c r="AC2" s="2">
        <v>2049</v>
      </c>
      <c r="AD2" s="1">
        <v>2050</v>
      </c>
      <c r="AG2" s="1">
        <v>2022</v>
      </c>
      <c r="AH2" s="2">
        <v>2023</v>
      </c>
      <c r="AI2" s="1">
        <v>2024</v>
      </c>
      <c r="AJ2" s="2">
        <v>2025</v>
      </c>
      <c r="AK2" s="1">
        <v>2026</v>
      </c>
      <c r="AL2" s="2">
        <v>2027</v>
      </c>
      <c r="AM2" s="1">
        <v>2028</v>
      </c>
      <c r="AN2" s="2">
        <v>2029</v>
      </c>
      <c r="AO2" s="1">
        <v>2030</v>
      </c>
      <c r="AP2" s="2">
        <v>2031</v>
      </c>
      <c r="AQ2" s="1">
        <v>2032</v>
      </c>
      <c r="AR2" s="2">
        <v>2033</v>
      </c>
      <c r="AS2" s="1">
        <v>2034</v>
      </c>
      <c r="AT2" s="2">
        <v>2035</v>
      </c>
      <c r="AU2" s="1">
        <v>2036</v>
      </c>
      <c r="AV2" s="2">
        <v>2037</v>
      </c>
      <c r="AW2" s="1">
        <v>2038</v>
      </c>
      <c r="AX2" s="2">
        <v>2039</v>
      </c>
      <c r="AY2" s="1">
        <v>2040</v>
      </c>
      <c r="AZ2" s="2">
        <v>2041</v>
      </c>
      <c r="BA2" s="1">
        <v>2042</v>
      </c>
      <c r="BB2" s="2">
        <v>2043</v>
      </c>
      <c r="BC2" s="1">
        <v>2044</v>
      </c>
      <c r="BD2" s="2">
        <v>2045</v>
      </c>
      <c r="BE2" s="1">
        <v>2046</v>
      </c>
      <c r="BF2" s="2">
        <v>2047</v>
      </c>
      <c r="BG2" s="1">
        <v>2048</v>
      </c>
      <c r="BH2" s="2">
        <v>2049</v>
      </c>
      <c r="BI2" s="1">
        <v>2050</v>
      </c>
      <c r="BL2" s="1">
        <v>2022</v>
      </c>
      <c r="BM2" s="2">
        <v>2023</v>
      </c>
      <c r="BN2" s="1">
        <v>2024</v>
      </c>
      <c r="BO2" s="2">
        <v>2025</v>
      </c>
      <c r="BP2" s="1">
        <v>2026</v>
      </c>
      <c r="BQ2" s="2">
        <v>2027</v>
      </c>
      <c r="BR2" s="1">
        <v>2028</v>
      </c>
      <c r="BS2" s="2">
        <v>2029</v>
      </c>
      <c r="BT2" s="1">
        <v>2030</v>
      </c>
      <c r="BU2" s="2">
        <v>2031</v>
      </c>
      <c r="BV2" s="1">
        <v>2032</v>
      </c>
      <c r="BW2" s="2">
        <v>2033</v>
      </c>
      <c r="BX2" s="1">
        <v>2034</v>
      </c>
      <c r="BY2" s="2">
        <v>2035</v>
      </c>
      <c r="BZ2" s="1">
        <v>2036</v>
      </c>
      <c r="CA2" s="2">
        <v>2037</v>
      </c>
      <c r="CB2" s="1">
        <v>2038</v>
      </c>
      <c r="CC2" s="2">
        <v>2039</v>
      </c>
      <c r="CD2" s="1">
        <v>2040</v>
      </c>
      <c r="CE2" s="2">
        <v>2041</v>
      </c>
      <c r="CF2" s="1">
        <v>2042</v>
      </c>
      <c r="CG2" s="2">
        <v>2043</v>
      </c>
      <c r="CH2" s="1">
        <v>2044</v>
      </c>
      <c r="CI2" s="2">
        <v>2045</v>
      </c>
      <c r="CJ2" s="1">
        <v>2046</v>
      </c>
      <c r="CK2" s="2">
        <v>2047</v>
      </c>
      <c r="CL2" s="1">
        <v>2048</v>
      </c>
      <c r="CM2" s="2">
        <v>2049</v>
      </c>
      <c r="CN2" s="1">
        <v>2050</v>
      </c>
    </row>
    <row r="3" spans="1:93" x14ac:dyDescent="0.25">
      <c r="A3" s="4" t="s">
        <v>13</v>
      </c>
      <c r="B3" s="5">
        <v>0</v>
      </c>
      <c r="C3" s="5">
        <v>0</v>
      </c>
      <c r="D3" s="5">
        <v>0</v>
      </c>
      <c r="E3" s="5">
        <v>0</v>
      </c>
      <c r="F3" s="5">
        <v>0</v>
      </c>
      <c r="G3" s="5">
        <v>0</v>
      </c>
      <c r="H3" s="5">
        <v>0</v>
      </c>
      <c r="I3" s="5">
        <v>0</v>
      </c>
      <c r="J3" s="5">
        <v>0</v>
      </c>
      <c r="K3" s="5">
        <v>1.2172560000000001E-2</v>
      </c>
      <c r="L3" s="5">
        <v>4.5823919999999997E-2</v>
      </c>
      <c r="M3" s="5">
        <v>3.9180729999999997E-2</v>
      </c>
      <c r="N3" s="5">
        <v>2.1875700000000001E-2</v>
      </c>
      <c r="O3" s="5">
        <v>-1.3728189999999999E-2</v>
      </c>
      <c r="P3" s="5">
        <v>-6.8535269999999995E-2</v>
      </c>
      <c r="Q3" s="5">
        <v>-0.11461200000000001</v>
      </c>
      <c r="R3" s="5">
        <v>-0.14488999999999999</v>
      </c>
      <c r="S3" s="5">
        <v>-0.167489</v>
      </c>
      <c r="T3" s="5">
        <v>-0.185334</v>
      </c>
      <c r="U3" s="5">
        <v>-0.197855</v>
      </c>
      <c r="V3" s="5">
        <v>-0.20686599999999999</v>
      </c>
      <c r="W3" s="5">
        <v>-0.21276999999999999</v>
      </c>
      <c r="X3" s="5">
        <v>-0.21632999999999999</v>
      </c>
      <c r="Y3" s="5">
        <v>-0.21729200000000001</v>
      </c>
      <c r="Z3" s="5">
        <v>-0.21582999999999999</v>
      </c>
      <c r="AA3" s="5">
        <v>-0.21143300000000001</v>
      </c>
      <c r="AB3" s="5">
        <v>-0.2036</v>
      </c>
      <c r="AC3" s="5">
        <v>-0.191464</v>
      </c>
      <c r="AD3" s="5">
        <v>-0.17415700000000001</v>
      </c>
      <c r="AF3" s="4" t="s">
        <v>13</v>
      </c>
      <c r="AG3" s="5">
        <v>5.2690319999999999E-3</v>
      </c>
      <c r="AH3" s="5">
        <v>1.5255670000000001E-2</v>
      </c>
      <c r="AI3" s="5">
        <v>2.6594219999999998E-2</v>
      </c>
      <c r="AJ3" s="5">
        <v>3.6754920000000003E-2</v>
      </c>
      <c r="AK3" s="5">
        <v>2.734319E-2</v>
      </c>
      <c r="AL3" s="5">
        <v>1.9533269999999998E-2</v>
      </c>
      <c r="AM3" s="5">
        <v>9.4579150000000008E-3</v>
      </c>
      <c r="AN3" s="5">
        <v>1.6175359999999999E-3</v>
      </c>
      <c r="AO3" s="5">
        <v>-7.7748060000000004E-3</v>
      </c>
      <c r="AP3" s="5">
        <v>-3.8611409999999999E-2</v>
      </c>
      <c r="AQ3" s="5">
        <v>-2.2913750000000004E-2</v>
      </c>
      <c r="AR3" s="5">
        <v>-4.5138810000000001E-2</v>
      </c>
      <c r="AS3" s="5">
        <v>-7.5639940000000003E-2</v>
      </c>
      <c r="AT3" s="5">
        <v>-0.12467719000000001</v>
      </c>
      <c r="AU3" s="5">
        <v>-0.18964526999999998</v>
      </c>
      <c r="AV3" s="5">
        <v>-0.25073800000000002</v>
      </c>
      <c r="AW3" s="5">
        <v>-0.29019</v>
      </c>
      <c r="AX3" s="5">
        <v>-0.32225000000000004</v>
      </c>
      <c r="AY3" s="5">
        <v>-0.35001700000000002</v>
      </c>
      <c r="AZ3" s="5">
        <v>-0.36693200000000004</v>
      </c>
      <c r="BA3" s="5">
        <v>-0.37893399999999999</v>
      </c>
      <c r="BB3" s="5">
        <v>-0.385633</v>
      </c>
      <c r="BC3" s="5">
        <v>-0.38940900000000001</v>
      </c>
      <c r="BD3" s="5">
        <v>-0.388104</v>
      </c>
      <c r="BE3" s="5">
        <v>-0.38397199999999998</v>
      </c>
      <c r="BF3" s="5">
        <v>-0.37848500000000002</v>
      </c>
      <c r="BG3" s="5">
        <v>-0.37608200000000003</v>
      </c>
      <c r="BH3" s="5">
        <v>-0.370703</v>
      </c>
      <c r="BI3" s="5">
        <v>-0.36155900000000002</v>
      </c>
      <c r="BK3" s="4" t="s">
        <v>13</v>
      </c>
      <c r="BL3" s="5">
        <v>193561.96514933617</v>
      </c>
      <c r="BM3" s="5">
        <v>197921.98735729745</v>
      </c>
      <c r="BN3" s="5">
        <v>202364.6824313266</v>
      </c>
      <c r="BO3" s="5">
        <v>206808.61121160563</v>
      </c>
      <c r="BP3" s="5">
        <v>211226.51857103969</v>
      </c>
      <c r="BQ3" s="5">
        <v>215600.68173944595</v>
      </c>
      <c r="BR3" s="5">
        <v>220003.26863999086</v>
      </c>
      <c r="BS3" s="5">
        <v>224489.66280954779</v>
      </c>
      <c r="BT3" s="5">
        <v>228957.54521558702</v>
      </c>
      <c r="BU3" s="5">
        <v>233450.57590589841</v>
      </c>
      <c r="BV3" s="5">
        <v>238129.52230532153</v>
      </c>
      <c r="BW3" s="5">
        <v>242770.64764749524</v>
      </c>
      <c r="BX3" s="5">
        <v>247523.90046697145</v>
      </c>
      <c r="BY3" s="5">
        <v>252258.59256824668</v>
      </c>
      <c r="BZ3" s="5">
        <v>256974.19255448782</v>
      </c>
      <c r="CA3" s="5">
        <v>261712.57490274057</v>
      </c>
      <c r="CB3" s="5">
        <v>266530.79488164728</v>
      </c>
      <c r="CC3" s="5">
        <v>271388.69211300992</v>
      </c>
      <c r="CD3" s="5">
        <v>276277.06381057057</v>
      </c>
      <c r="CE3" s="5">
        <v>281218.49753335415</v>
      </c>
      <c r="CF3" s="5">
        <v>286198.08679122565</v>
      </c>
      <c r="CG3" s="5">
        <v>291218.24995330453</v>
      </c>
      <c r="CH3" s="5">
        <v>296272.29433153768</v>
      </c>
      <c r="CI3" s="5">
        <v>301368.30586465314</v>
      </c>
      <c r="CJ3" s="5">
        <v>306500.42245355994</v>
      </c>
      <c r="CK3" s="5">
        <v>311664.95401923865</v>
      </c>
      <c r="CL3" s="5">
        <v>316848.29390847846</v>
      </c>
      <c r="CM3" s="5">
        <v>322069.69274723937</v>
      </c>
      <c r="CN3" s="5">
        <v>327332.52832862496</v>
      </c>
    </row>
    <row r="4" spans="1:93" x14ac:dyDescent="0.25">
      <c r="A4" s="4" t="s">
        <v>12</v>
      </c>
      <c r="B4" s="5">
        <v>0</v>
      </c>
      <c r="C4" s="5">
        <v>0</v>
      </c>
      <c r="D4" s="5">
        <v>0</v>
      </c>
      <c r="E4" s="5">
        <v>0</v>
      </c>
      <c r="F4" s="5">
        <v>0</v>
      </c>
      <c r="G4" s="5">
        <v>0</v>
      </c>
      <c r="H4" s="5">
        <v>0</v>
      </c>
      <c r="I4" s="5">
        <v>0</v>
      </c>
      <c r="J4" s="5">
        <v>0</v>
      </c>
      <c r="K4" s="5">
        <v>1.2172560000000001E-2</v>
      </c>
      <c r="L4" s="5">
        <v>4.5823919999999997E-2</v>
      </c>
      <c r="M4" s="5">
        <v>3.9180729999999997E-2</v>
      </c>
      <c r="N4" s="5">
        <v>2.1875700000000001E-2</v>
      </c>
      <c r="O4" s="5">
        <v>-1.3728189999999999E-2</v>
      </c>
      <c r="P4" s="5">
        <v>-6.8535269999999995E-2</v>
      </c>
      <c r="Q4" s="5">
        <v>-0.11461200000000001</v>
      </c>
      <c r="R4" s="5">
        <v>-0.14488999999999999</v>
      </c>
      <c r="S4" s="5">
        <v>-0.167489</v>
      </c>
      <c r="T4" s="5">
        <v>-0.185334</v>
      </c>
      <c r="U4" s="5">
        <v>-0.197855</v>
      </c>
      <c r="V4" s="5">
        <v>-0.20686599999999999</v>
      </c>
      <c r="W4" s="5">
        <v>-0.21276999999999999</v>
      </c>
      <c r="X4" s="5">
        <v>-0.21632999999999999</v>
      </c>
      <c r="Y4" s="5">
        <v>-0.21729200000000001</v>
      </c>
      <c r="Z4" s="5">
        <v>-0.21582999999999999</v>
      </c>
      <c r="AA4" s="5">
        <v>-0.21143300000000001</v>
      </c>
      <c r="AB4" s="5">
        <v>-0.2036</v>
      </c>
      <c r="AC4" s="5">
        <v>-0.191464</v>
      </c>
      <c r="AD4" s="5">
        <v>-0.17415700000000001</v>
      </c>
      <c r="AF4" s="4" t="s">
        <v>12</v>
      </c>
      <c r="AG4" s="5">
        <v>5.2690319999999999E-3</v>
      </c>
      <c r="AH4" s="5">
        <v>1.5255670000000001E-2</v>
      </c>
      <c r="AI4" s="5">
        <v>2.6594219999999998E-2</v>
      </c>
      <c r="AJ4" s="5">
        <v>3.6754920000000003E-2</v>
      </c>
      <c r="AK4" s="5">
        <v>2.734319E-2</v>
      </c>
      <c r="AL4" s="5">
        <v>1.9533269999999998E-2</v>
      </c>
      <c r="AM4" s="5">
        <v>9.4579150000000008E-3</v>
      </c>
      <c r="AN4" s="5">
        <v>1.6175359999999999E-3</v>
      </c>
      <c r="AO4" s="5">
        <v>-7.7748060000000004E-3</v>
      </c>
      <c r="AP4" s="5">
        <v>-3.8611409999999999E-2</v>
      </c>
      <c r="AQ4" s="5">
        <v>-2.2913750000000004E-2</v>
      </c>
      <c r="AR4" s="5">
        <v>-4.5138810000000001E-2</v>
      </c>
      <c r="AS4" s="5">
        <v>-7.5639940000000003E-2</v>
      </c>
      <c r="AT4" s="5">
        <v>-0.12467719000000001</v>
      </c>
      <c r="AU4" s="5">
        <v>-0.18964526999999998</v>
      </c>
      <c r="AV4" s="5">
        <v>-0.25073800000000002</v>
      </c>
      <c r="AW4" s="5">
        <v>-0.29019</v>
      </c>
      <c r="AX4" s="5">
        <v>-0.32225000000000004</v>
      </c>
      <c r="AY4" s="5">
        <v>-0.35001700000000002</v>
      </c>
      <c r="AZ4" s="5">
        <v>-0.36693200000000004</v>
      </c>
      <c r="BA4" s="5">
        <v>-0.37893399999999999</v>
      </c>
      <c r="BB4" s="5">
        <v>-0.385633</v>
      </c>
      <c r="BC4" s="5">
        <v>-0.38940900000000001</v>
      </c>
      <c r="BD4" s="5">
        <v>-0.388104</v>
      </c>
      <c r="BE4" s="5">
        <v>-0.38397199999999998</v>
      </c>
      <c r="BF4" s="5">
        <v>-0.37848500000000002</v>
      </c>
      <c r="BG4" s="5">
        <v>-0.37608200000000003</v>
      </c>
      <c r="BH4" s="5">
        <v>-0.370703</v>
      </c>
      <c r="BI4" s="5">
        <v>-0.36155900000000002</v>
      </c>
      <c r="BK4" s="4" t="s">
        <v>12</v>
      </c>
      <c r="BL4" s="5">
        <v>62078.823482446911</v>
      </c>
      <c r="BM4" s="5">
        <v>63477.16147110473</v>
      </c>
      <c r="BN4" s="5">
        <v>64902.014143344393</v>
      </c>
      <c r="BO4" s="5">
        <v>66327.262487494372</v>
      </c>
      <c r="BP4" s="5">
        <v>67744.1652912891</v>
      </c>
      <c r="BQ4" s="5">
        <v>69147.038541751361</v>
      </c>
      <c r="BR4" s="5">
        <v>70559.027797255141</v>
      </c>
      <c r="BS4" s="5">
        <v>71997.895559884666</v>
      </c>
      <c r="BT4" s="5">
        <v>73430.826265102791</v>
      </c>
      <c r="BU4" s="5">
        <v>74871.822479983457</v>
      </c>
      <c r="BV4" s="5">
        <v>76372.44522572546</v>
      </c>
      <c r="BW4" s="5">
        <v>77860.938074278776</v>
      </c>
      <c r="BX4" s="5">
        <v>79385.392233028659</v>
      </c>
      <c r="BY4" s="5">
        <v>80903.893633714659</v>
      </c>
      <c r="BZ4" s="5">
        <v>82416.271847760174</v>
      </c>
      <c r="CA4" s="5">
        <v>83935.956777403146</v>
      </c>
      <c r="CB4" s="5">
        <v>85481.247079345383</v>
      </c>
      <c r="CC4" s="5">
        <v>87039.262593854946</v>
      </c>
      <c r="CD4" s="5">
        <v>88607.051820913708</v>
      </c>
      <c r="CE4" s="5">
        <v>90191.858999277596</v>
      </c>
      <c r="CF4" s="5">
        <v>91788.903347923246</v>
      </c>
      <c r="CG4" s="5">
        <v>93398.960481572096</v>
      </c>
      <c r="CH4" s="5">
        <v>95019.883934104364</v>
      </c>
      <c r="CI4" s="5">
        <v>96654.267012333148</v>
      </c>
      <c r="CJ4" s="5">
        <v>98300.229635043055</v>
      </c>
      <c r="CK4" s="5">
        <v>99956.588327144258</v>
      </c>
      <c r="CL4" s="5">
        <v>101618.97918882719</v>
      </c>
      <c r="CM4" s="5">
        <v>103293.57624405347</v>
      </c>
      <c r="CN4" s="5">
        <v>104981.46281217087</v>
      </c>
    </row>
    <row r="5" spans="1:93" x14ac:dyDescent="0.25">
      <c r="A5" s="4" t="s">
        <v>14</v>
      </c>
      <c r="B5" s="5">
        <v>0</v>
      </c>
      <c r="C5" s="5">
        <v>0</v>
      </c>
      <c r="D5" s="5">
        <v>0</v>
      </c>
      <c r="E5" s="5">
        <v>0</v>
      </c>
      <c r="F5" s="5">
        <v>0</v>
      </c>
      <c r="G5" s="5">
        <v>0</v>
      </c>
      <c r="H5" s="5">
        <v>0</v>
      </c>
      <c r="I5" s="5">
        <v>0</v>
      </c>
      <c r="J5" s="5">
        <v>0</v>
      </c>
      <c r="K5" s="5">
        <v>-0.198602</v>
      </c>
      <c r="L5" s="5">
        <v>-0.65459800000000001</v>
      </c>
      <c r="M5" s="5">
        <v>-0.88889799999999997</v>
      </c>
      <c r="N5" s="5">
        <v>-1.06186</v>
      </c>
      <c r="O5" s="5">
        <v>-1.0920300000000001</v>
      </c>
      <c r="P5" s="5">
        <v>-0.94614600000000004</v>
      </c>
      <c r="Q5" s="5">
        <v>-0.81254700000000002</v>
      </c>
      <c r="R5" s="5">
        <v>-0.71517699999999995</v>
      </c>
      <c r="S5" s="5">
        <v>-0.63708600000000004</v>
      </c>
      <c r="T5" s="5">
        <v>-0.57003599999999999</v>
      </c>
      <c r="U5" s="5">
        <v>-0.52332100000000004</v>
      </c>
      <c r="V5" s="5">
        <v>-0.48731400000000002</v>
      </c>
      <c r="W5" s="5">
        <v>-0.46056000000000002</v>
      </c>
      <c r="X5" s="5">
        <v>-0.43917899999999999</v>
      </c>
      <c r="Y5" s="5">
        <v>-0.42244999999999999</v>
      </c>
      <c r="Z5" s="5">
        <v>-0.40818900000000002</v>
      </c>
      <c r="AA5" s="5">
        <v>-0.394876</v>
      </c>
      <c r="AB5" s="5">
        <v>-0.38112699999999999</v>
      </c>
      <c r="AC5" s="5">
        <v>-0.36648900000000001</v>
      </c>
      <c r="AD5" s="5">
        <v>-0.34998099999999999</v>
      </c>
      <c r="AF5" s="4" t="s">
        <v>14</v>
      </c>
      <c r="AG5" s="5">
        <v>5.3001979999999999E-3</v>
      </c>
      <c r="AH5" s="5">
        <v>1.6514089999999999E-2</v>
      </c>
      <c r="AI5" s="5">
        <v>2.3314910000000001E-2</v>
      </c>
      <c r="AJ5" s="5">
        <v>2.2040089999999998E-2</v>
      </c>
      <c r="AK5" s="5">
        <v>-2.473945E-2</v>
      </c>
      <c r="AL5" s="5">
        <v>-1.8295240000000001E-2</v>
      </c>
      <c r="AM5" s="5">
        <v>-2.5370770000000001E-2</v>
      </c>
      <c r="AN5" s="5">
        <v>-2.7863389999999998E-2</v>
      </c>
      <c r="AO5" s="5">
        <v>-4.3482109999999997E-2</v>
      </c>
      <c r="AP5" s="5">
        <v>-0.24937644</v>
      </c>
      <c r="AQ5" s="5">
        <v>-0.71859998999999997</v>
      </c>
      <c r="AR5" s="5">
        <v>-0.9648490999999999</v>
      </c>
      <c r="AS5" s="5">
        <v>-1.1296926899999999</v>
      </c>
      <c r="AT5" s="5">
        <v>-1.15046271</v>
      </c>
      <c r="AU5" s="5">
        <v>-0.98272359000000009</v>
      </c>
      <c r="AV5" s="5">
        <v>-0.83014273000000005</v>
      </c>
      <c r="AW5" s="5">
        <v>-0.71530083079999995</v>
      </c>
      <c r="AX5" s="5">
        <v>-0.62377906999999999</v>
      </c>
      <c r="AY5" s="5">
        <v>-0.54445681000000001</v>
      </c>
      <c r="AZ5" s="5">
        <v>-0.47941739000000005</v>
      </c>
      <c r="BA5" s="5">
        <v>-0.43177162000000002</v>
      </c>
      <c r="BB5" s="5">
        <v>-0.39962556000000005</v>
      </c>
      <c r="BC5" s="5">
        <v>-0.37739667999999998</v>
      </c>
      <c r="BD5" s="5">
        <v>-0.36479934999999997</v>
      </c>
      <c r="BE5" s="5">
        <v>-0.35491697</v>
      </c>
      <c r="BF5" s="5">
        <v>-0.34856712000000001</v>
      </c>
      <c r="BG5" s="5">
        <v>-0.34027278</v>
      </c>
      <c r="BH5" s="5">
        <v>-0.32943270000000002</v>
      </c>
      <c r="BI5" s="5">
        <v>-0.31554908999999998</v>
      </c>
      <c r="BK5" s="4" t="s">
        <v>14</v>
      </c>
      <c r="BL5" s="5">
        <v>80410.464253342885</v>
      </c>
      <c r="BM5" s="5">
        <v>81327.425526385967</v>
      </c>
      <c r="BN5" s="5">
        <v>82174.046092923323</v>
      </c>
      <c r="BO5" s="5">
        <v>83168.736413238425</v>
      </c>
      <c r="BP5" s="5">
        <v>84250.975635505194</v>
      </c>
      <c r="BQ5" s="5">
        <v>85617.824019343272</v>
      </c>
      <c r="BR5" s="5">
        <v>87223.252115912459</v>
      </c>
      <c r="BS5" s="5">
        <v>88856.271395212854</v>
      </c>
      <c r="BT5" s="5">
        <v>90644.496074257549</v>
      </c>
      <c r="BU5" s="5">
        <v>92249.189957574825</v>
      </c>
      <c r="BV5" s="5">
        <v>93589.261279655388</v>
      </c>
      <c r="BW5" s="5">
        <v>95100.95830216397</v>
      </c>
      <c r="BX5" s="5">
        <v>96525.3761614588</v>
      </c>
      <c r="BY5" s="5">
        <v>98082.436199802221</v>
      </c>
      <c r="BZ5" s="5">
        <v>99830.896677756886</v>
      </c>
      <c r="CA5" s="5">
        <v>101570.50848374362</v>
      </c>
      <c r="CB5" s="5">
        <v>103288.65092240066</v>
      </c>
      <c r="CC5" s="5">
        <v>104994.72858780326</v>
      </c>
      <c r="CD5" s="5">
        <v>106700.10806118931</v>
      </c>
      <c r="CE5" s="5">
        <v>108403.22884159563</v>
      </c>
      <c r="CF5" s="5">
        <v>110099.61034631064</v>
      </c>
      <c r="CG5" s="5">
        <v>111790.03754019646</v>
      </c>
      <c r="CH5" s="5">
        <v>113478.8829924189</v>
      </c>
      <c r="CI5" s="5">
        <v>115165.8496871509</v>
      </c>
      <c r="CJ5" s="5">
        <v>116857.77782399175</v>
      </c>
      <c r="CK5" s="5">
        <v>118552.62928616605</v>
      </c>
      <c r="CL5" s="5">
        <v>120255.92541506345</v>
      </c>
      <c r="CM5" s="5">
        <v>121967.39677962422</v>
      </c>
      <c r="CN5" s="5">
        <v>123686.98301287906</v>
      </c>
    </row>
    <row r="6" spans="1:93" x14ac:dyDescent="0.25">
      <c r="A6" s="4" t="s">
        <v>9</v>
      </c>
      <c r="B6" s="5">
        <v>0</v>
      </c>
      <c r="C6" s="5">
        <v>0</v>
      </c>
      <c r="D6" s="5">
        <v>0</v>
      </c>
      <c r="E6" s="5">
        <v>0</v>
      </c>
      <c r="F6" s="5">
        <v>0</v>
      </c>
      <c r="G6" s="5">
        <v>0</v>
      </c>
      <c r="H6" s="5">
        <v>0</v>
      </c>
      <c r="I6" s="5">
        <v>0</v>
      </c>
      <c r="J6" s="5">
        <v>0</v>
      </c>
      <c r="K6" s="5">
        <v>-0.124726</v>
      </c>
      <c r="L6" s="5">
        <v>-0.44819399999999998</v>
      </c>
      <c r="M6" s="5">
        <v>-0.66001200000000004</v>
      </c>
      <c r="N6" s="5">
        <v>-0.87139100000000003</v>
      </c>
      <c r="O6" s="5">
        <v>-0.98753800000000003</v>
      </c>
      <c r="P6" s="5">
        <v>-0.94593099999999997</v>
      </c>
      <c r="Q6" s="5">
        <v>-0.89844000000000002</v>
      </c>
      <c r="R6" s="5">
        <v>-0.85898699999999995</v>
      </c>
      <c r="S6" s="5">
        <v>-0.82267699999999999</v>
      </c>
      <c r="T6" s="5">
        <v>-0.78235600000000005</v>
      </c>
      <c r="U6" s="5">
        <v>-0.75463400000000003</v>
      </c>
      <c r="V6" s="5">
        <v>-0.72764200000000001</v>
      </c>
      <c r="W6" s="5">
        <v>-0.70203000000000004</v>
      </c>
      <c r="X6" s="5">
        <v>-0.67546499999999998</v>
      </c>
      <c r="Y6" s="5">
        <v>-0.64875300000000002</v>
      </c>
      <c r="Z6" s="5">
        <v>-0.621166</v>
      </c>
      <c r="AA6" s="5">
        <v>-0.592005</v>
      </c>
      <c r="AB6" s="5">
        <v>-0.56075699999999995</v>
      </c>
      <c r="AC6" s="5">
        <v>-0.52755700000000005</v>
      </c>
      <c r="AD6" s="5">
        <v>-0.492149</v>
      </c>
      <c r="AF6" s="4" t="s">
        <v>9</v>
      </c>
      <c r="AG6" s="5">
        <v>-1.6580669999999999E-2</v>
      </c>
      <c r="AH6" s="5">
        <v>1.4072399999999999E-3</v>
      </c>
      <c r="AI6" s="5">
        <v>1.733678E-2</v>
      </c>
      <c r="AJ6" s="5">
        <v>2.3411009999999999E-2</v>
      </c>
      <c r="AK6" s="5">
        <v>-6.4599159999999996E-3</v>
      </c>
      <c r="AL6" s="5">
        <v>-1.2138380000000001E-2</v>
      </c>
      <c r="AM6" s="5">
        <v>-3.486243E-2</v>
      </c>
      <c r="AN6" s="5">
        <v>-4.9335549999999999E-2</v>
      </c>
      <c r="AO6" s="5">
        <v>-7.3615079999999999E-2</v>
      </c>
      <c r="AP6" s="5">
        <v>-0.26681100000000002</v>
      </c>
      <c r="AQ6" s="5">
        <v>-0.62514499999999995</v>
      </c>
      <c r="AR6" s="5">
        <v>-0.87135000000000007</v>
      </c>
      <c r="AS6" s="5">
        <v>-1.1077220000000001</v>
      </c>
      <c r="AT6" s="5">
        <v>-1.2503770000000001</v>
      </c>
      <c r="AU6" s="5">
        <v>-1.2203079999999999</v>
      </c>
      <c r="AV6" s="5">
        <v>-1.195179</v>
      </c>
      <c r="AW6" s="5">
        <v>-1.169241</v>
      </c>
      <c r="AX6" s="5">
        <v>-1.149532</v>
      </c>
      <c r="AY6" s="5">
        <v>-1.126117</v>
      </c>
      <c r="AZ6" s="5">
        <v>-1.0954950000000001</v>
      </c>
      <c r="BA6" s="5">
        <v>-1.0709900000000001</v>
      </c>
      <c r="BB6" s="5">
        <v>-1.04762</v>
      </c>
      <c r="BC6" s="5">
        <v>-1.024152</v>
      </c>
      <c r="BD6" s="5">
        <v>-0.99859100000000001</v>
      </c>
      <c r="BE6" s="5">
        <v>-0.96955799999999992</v>
      </c>
      <c r="BF6" s="5">
        <v>-0.94173499999999999</v>
      </c>
      <c r="BG6" s="5">
        <v>-0.91903899999999994</v>
      </c>
      <c r="BH6" s="5">
        <v>-0.89288500000000004</v>
      </c>
      <c r="BI6" s="5">
        <v>-0.86367799999999995</v>
      </c>
      <c r="BK6" s="4" t="s">
        <v>9</v>
      </c>
      <c r="BL6" s="5">
        <v>92144.755388040488</v>
      </c>
      <c r="BM6" s="5">
        <v>93846.963546980522</v>
      </c>
      <c r="BN6" s="5">
        <v>95397.634273209012</v>
      </c>
      <c r="BO6" s="5">
        <v>96925.04667973984</v>
      </c>
      <c r="BP6" s="5">
        <v>98408.118183790488</v>
      </c>
      <c r="BQ6" s="5">
        <v>99981.904688760798</v>
      </c>
      <c r="BR6" s="5">
        <v>101600.5935067579</v>
      </c>
      <c r="BS6" s="5">
        <v>103212.22466781356</v>
      </c>
      <c r="BT6" s="5">
        <v>104964.56026789965</v>
      </c>
      <c r="BU6" s="5">
        <v>106534.22833806297</v>
      </c>
      <c r="BV6" s="5">
        <v>107928.81022106796</v>
      </c>
      <c r="BW6" s="5">
        <v>109419.00587101377</v>
      </c>
      <c r="BX6" s="5">
        <v>110830.79129118001</v>
      </c>
      <c r="BY6" s="5">
        <v>112336.12506252377</v>
      </c>
      <c r="BZ6" s="5">
        <v>114034.73805643199</v>
      </c>
      <c r="CA6" s="5">
        <v>115721.99501042342</v>
      </c>
      <c r="CB6" s="5">
        <v>117422.06751907838</v>
      </c>
      <c r="CC6" s="5">
        <v>119117.25029462833</v>
      </c>
      <c r="CD6" s="5">
        <v>120821.80585115704</v>
      </c>
      <c r="CE6" s="5">
        <v>122537.22025770629</v>
      </c>
      <c r="CF6" s="5">
        <v>124253.2189110149</v>
      </c>
      <c r="CG6" s="5">
        <v>125970.42819234349</v>
      </c>
      <c r="CH6" s="5">
        <v>127690.17607801119</v>
      </c>
      <c r="CI6" s="5">
        <v>129413.40616861585</v>
      </c>
      <c r="CJ6" s="5">
        <v>131141.15022164833</v>
      </c>
      <c r="CK6" s="5">
        <v>132865.54275189235</v>
      </c>
      <c r="CL6" s="5">
        <v>134579.67541215813</v>
      </c>
      <c r="CM6" s="5">
        <v>136292.93694107555</v>
      </c>
      <c r="CN6" s="5">
        <v>138003.16707923086</v>
      </c>
    </row>
    <row r="7" spans="1:93" x14ac:dyDescent="0.25">
      <c r="A7" s="4" t="s">
        <v>10</v>
      </c>
      <c r="B7" s="5">
        <v>0</v>
      </c>
      <c r="C7" s="5">
        <v>0</v>
      </c>
      <c r="D7" s="5">
        <v>0</v>
      </c>
      <c r="E7" s="5">
        <v>0</v>
      </c>
      <c r="F7" s="5">
        <v>0</v>
      </c>
      <c r="G7" s="5">
        <v>0</v>
      </c>
      <c r="H7" s="5">
        <v>0</v>
      </c>
      <c r="I7" s="5">
        <v>0</v>
      </c>
      <c r="J7" s="5">
        <v>0</v>
      </c>
      <c r="K7" s="5">
        <v>-0.12521599999999999</v>
      </c>
      <c r="L7" s="5">
        <v>-0.44993699999999998</v>
      </c>
      <c r="M7" s="5">
        <v>-0.662601</v>
      </c>
      <c r="N7" s="5">
        <v>-0.87483699999999998</v>
      </c>
      <c r="O7" s="5">
        <v>-0.99140099999999998</v>
      </c>
      <c r="P7" s="5">
        <v>-0.94942599999999999</v>
      </c>
      <c r="Q7" s="5">
        <v>-0.901447</v>
      </c>
      <c r="R7" s="5">
        <v>-0.86160800000000004</v>
      </c>
      <c r="S7" s="5">
        <v>-0.82492399999999999</v>
      </c>
      <c r="T7" s="5">
        <v>-0.78420800000000002</v>
      </c>
      <c r="U7" s="5">
        <v>-0.756166</v>
      </c>
      <c r="V7" s="5">
        <v>-0.72886499999999999</v>
      </c>
      <c r="W7" s="5">
        <v>-0.70294400000000001</v>
      </c>
      <c r="X7" s="5">
        <v>-0.67605099999999996</v>
      </c>
      <c r="Y7" s="5">
        <v>-0.64900000000000002</v>
      </c>
      <c r="Z7" s="5">
        <v>-0.62105500000000002</v>
      </c>
      <c r="AA7" s="5">
        <v>-0.591526</v>
      </c>
      <c r="AB7" s="5">
        <v>-0.55991000000000002</v>
      </c>
      <c r="AC7" s="5">
        <v>-0.52634199999999998</v>
      </c>
      <c r="AD7" s="5">
        <v>-0.49058499999999999</v>
      </c>
      <c r="AF7" s="4" t="s">
        <v>10</v>
      </c>
      <c r="AG7" s="5">
        <v>-1.641285E-2</v>
      </c>
      <c r="AH7" s="5">
        <v>1.623806E-3</v>
      </c>
      <c r="AI7" s="5">
        <v>1.7506600000000001E-2</v>
      </c>
      <c r="AJ7" s="5">
        <v>2.3497299999999999E-2</v>
      </c>
      <c r="AK7" s="5">
        <v>-6.4816190000000001E-3</v>
      </c>
      <c r="AL7" s="5">
        <v>-1.225773E-2</v>
      </c>
      <c r="AM7" s="5">
        <v>-3.504082E-2</v>
      </c>
      <c r="AN7" s="5">
        <v>-4.9549540000000003E-2</v>
      </c>
      <c r="AO7" s="5">
        <v>-7.3822680000000002E-2</v>
      </c>
      <c r="AP7" s="5">
        <v>-0.26746799999999998</v>
      </c>
      <c r="AQ7" s="5">
        <v>-0.62706299999999993</v>
      </c>
      <c r="AR7" s="5">
        <v>-0.87403999999999993</v>
      </c>
      <c r="AS7" s="5">
        <v>-1.1111789999999999</v>
      </c>
      <c r="AT7" s="5">
        <v>-1.254111</v>
      </c>
      <c r="AU7" s="5">
        <v>-1.2235529999999999</v>
      </c>
      <c r="AV7" s="5">
        <v>-1.1977249999999999</v>
      </c>
      <c r="AW7" s="5">
        <v>-1.1712910000000001</v>
      </c>
      <c r="AX7" s="5">
        <v>-1.151071</v>
      </c>
      <c r="AY7" s="5">
        <v>-1.1271139999999999</v>
      </c>
      <c r="AZ7" s="5">
        <v>-1.0960429999999999</v>
      </c>
      <c r="BA7" s="5">
        <v>-1.071172</v>
      </c>
      <c r="BB7" s="5">
        <v>-1.047474</v>
      </c>
      <c r="BC7" s="5">
        <v>-1.0236809999999998</v>
      </c>
      <c r="BD7" s="5">
        <v>-0.99784000000000006</v>
      </c>
      <c r="BE7" s="5">
        <v>-0.9684870000000001</v>
      </c>
      <c r="BF7" s="5">
        <v>-0.94029699999999994</v>
      </c>
      <c r="BG7" s="5">
        <v>-0.917049</v>
      </c>
      <c r="BH7" s="5">
        <v>-0.89034400000000002</v>
      </c>
      <c r="BI7" s="5">
        <v>-0.86058400000000002</v>
      </c>
      <c r="BK7" s="4" t="s">
        <v>10</v>
      </c>
      <c r="BL7" s="5">
        <v>93789.557052023258</v>
      </c>
      <c r="BM7" s="5">
        <v>95108.621428270242</v>
      </c>
      <c r="BN7" s="5">
        <v>96366.547661679695</v>
      </c>
      <c r="BO7" s="5">
        <v>97665.452940928066</v>
      </c>
      <c r="BP7" s="5">
        <v>98965.716361037557</v>
      </c>
      <c r="BQ7" s="5">
        <v>100390.26124484921</v>
      </c>
      <c r="BR7" s="5">
        <v>101883.39079646693</v>
      </c>
      <c r="BS7" s="5">
        <v>103385.87529280702</v>
      </c>
      <c r="BT7" s="5">
        <v>105041.32153659406</v>
      </c>
      <c r="BU7" s="5">
        <v>106521.2185989876</v>
      </c>
      <c r="BV7" s="5">
        <v>107830.42264872865</v>
      </c>
      <c r="BW7" s="5">
        <v>109238.99053011033</v>
      </c>
      <c r="BX7" s="5">
        <v>110570.32273480292</v>
      </c>
      <c r="BY7" s="5">
        <v>111996.34372215236</v>
      </c>
      <c r="BZ7" s="5">
        <v>113615.84884424625</v>
      </c>
      <c r="CA7" s="5">
        <v>115223.67293069986</v>
      </c>
      <c r="CB7" s="5">
        <v>116843.11161626819</v>
      </c>
      <c r="CC7" s="5">
        <v>118456.69011207053</v>
      </c>
      <c r="CD7" s="5">
        <v>120078.69616452791</v>
      </c>
      <c r="CE7" s="5">
        <v>121710.47553937686</v>
      </c>
      <c r="CF7" s="5">
        <v>123342.12577105089</v>
      </c>
      <c r="CG7" s="5">
        <v>124974.57835236458</v>
      </c>
      <c r="CH7" s="5">
        <v>126609.25660546416</v>
      </c>
      <c r="CI7" s="5">
        <v>128247.86129326411</v>
      </c>
      <c r="CJ7" s="5">
        <v>129892.03616729446</v>
      </c>
      <c r="CK7" s="5">
        <v>131534.62973645714</v>
      </c>
      <c r="CL7" s="5">
        <v>133169.64222458136</v>
      </c>
      <c r="CM7" s="5">
        <v>134806.91835979227</v>
      </c>
      <c r="CN7" s="5">
        <v>136445.18777415322</v>
      </c>
    </row>
    <row r="8" spans="1:93" x14ac:dyDescent="0.25">
      <c r="A8" s="4" t="s">
        <v>11</v>
      </c>
      <c r="B8" s="5">
        <v>0</v>
      </c>
      <c r="C8" s="5">
        <v>0</v>
      </c>
      <c r="D8" s="5">
        <v>0</v>
      </c>
      <c r="E8" s="5">
        <v>0</v>
      </c>
      <c r="F8" s="5">
        <v>0</v>
      </c>
      <c r="G8" s="5">
        <v>0</v>
      </c>
      <c r="H8" s="5">
        <v>0</v>
      </c>
      <c r="I8" s="5">
        <v>0</v>
      </c>
      <c r="J8" s="5">
        <v>0</v>
      </c>
      <c r="K8" s="5">
        <v>-3.610758E-2</v>
      </c>
      <c r="L8" s="5">
        <v>-0.116754</v>
      </c>
      <c r="M8" s="5">
        <v>-0.177037</v>
      </c>
      <c r="N8" s="5">
        <v>-0.23139399999999999</v>
      </c>
      <c r="O8" s="5">
        <v>-0.26669199999999998</v>
      </c>
      <c r="P8" s="5">
        <v>-0.27561099999999999</v>
      </c>
      <c r="Q8" s="5">
        <v>-0.28070299999999998</v>
      </c>
      <c r="R8" s="5">
        <v>-0.28193699999999999</v>
      </c>
      <c r="S8" s="5">
        <v>-0.28163300000000002</v>
      </c>
      <c r="T8" s="5">
        <v>-0.28010400000000002</v>
      </c>
      <c r="U8" s="5">
        <v>-0.27910499999999999</v>
      </c>
      <c r="V8" s="5">
        <v>-0.277752</v>
      </c>
      <c r="W8" s="5">
        <v>-0.276036</v>
      </c>
      <c r="X8" s="5">
        <v>-0.27366299999999999</v>
      </c>
      <c r="Y8" s="5">
        <v>-0.27027000000000001</v>
      </c>
      <c r="Z8" s="5">
        <v>-0.26551200000000003</v>
      </c>
      <c r="AA8" s="5">
        <v>-0.25865199999999999</v>
      </c>
      <c r="AB8" s="5">
        <v>-0.248974</v>
      </c>
      <c r="AC8" s="5">
        <v>-0.23571900000000001</v>
      </c>
      <c r="AD8" s="5">
        <v>-0.21798999999999999</v>
      </c>
      <c r="AF8" s="4" t="s">
        <v>11</v>
      </c>
      <c r="AG8" s="5">
        <v>6.3731489999999998E-3</v>
      </c>
      <c r="AH8" s="5">
        <v>1.704955E-2</v>
      </c>
      <c r="AI8" s="5">
        <v>2.7458779999999999E-2</v>
      </c>
      <c r="AJ8" s="5">
        <v>3.4988270000000002E-2</v>
      </c>
      <c r="AK8" s="5">
        <v>1.5689700000000001E-2</v>
      </c>
      <c r="AL8" s="5">
        <v>1.077765E-2</v>
      </c>
      <c r="AM8" s="5">
        <v>1.1136340000000001E-3</v>
      </c>
      <c r="AN8" s="5">
        <v>-5.7278099999999998E-3</v>
      </c>
      <c r="AO8" s="5">
        <v>-1.6831820000000001E-2</v>
      </c>
      <c r="AP8" s="5">
        <v>-8.9537249999999999E-2</v>
      </c>
      <c r="AQ8" s="5">
        <v>-0.18748925</v>
      </c>
      <c r="AR8" s="5">
        <v>-0.26289415999999999</v>
      </c>
      <c r="AS8" s="5">
        <v>-0.32598492000000001</v>
      </c>
      <c r="AT8" s="5">
        <v>-0.36990099999999998</v>
      </c>
      <c r="AU8" s="5">
        <v>-0.38205600000000001</v>
      </c>
      <c r="AV8" s="5">
        <v>-0.39486699999999997</v>
      </c>
      <c r="AW8" s="5">
        <v>-0.399642</v>
      </c>
      <c r="AX8" s="5">
        <v>-0.40403700000000004</v>
      </c>
      <c r="AY8" s="5">
        <v>-0.40787600000000002</v>
      </c>
      <c r="AZ8" s="5">
        <v>-0.40643600000000002</v>
      </c>
      <c r="BA8" s="5">
        <v>-0.40512199999999998</v>
      </c>
      <c r="BB8" s="5">
        <v>-0.40312100000000001</v>
      </c>
      <c r="BC8" s="5">
        <v>-0.40102300000000002</v>
      </c>
      <c r="BD8" s="5">
        <v>-0.39705100000000004</v>
      </c>
      <c r="BE8" s="5">
        <v>-0.39139900000000005</v>
      </c>
      <c r="BF8" s="5">
        <v>-0.38545200000000002</v>
      </c>
      <c r="BG8" s="5">
        <v>-0.381465</v>
      </c>
      <c r="BH8" s="5">
        <v>-0.37455000000000005</v>
      </c>
      <c r="BI8" s="5">
        <v>-0.36401699999999998</v>
      </c>
      <c r="BK8" s="4" t="s">
        <v>11</v>
      </c>
      <c r="BL8" s="5">
        <v>334409.9026521683</v>
      </c>
      <c r="BM8" s="5">
        <v>341470.35459794989</v>
      </c>
      <c r="BN8" s="5">
        <v>348478.46071769512</v>
      </c>
      <c r="BO8" s="5">
        <v>355571.71226240182</v>
      </c>
      <c r="BP8" s="5">
        <v>362667.89025189693</v>
      </c>
      <c r="BQ8" s="5">
        <v>369941.32215694798</v>
      </c>
      <c r="BR8" s="5">
        <v>377456.69874705968</v>
      </c>
      <c r="BS8" s="5">
        <v>385083.09218298533</v>
      </c>
      <c r="BT8" s="5">
        <v>392853.86643152125</v>
      </c>
      <c r="BU8" s="5">
        <v>400462.56572837388</v>
      </c>
      <c r="BV8" s="5">
        <v>408046.15015700652</v>
      </c>
      <c r="BW8" s="5">
        <v>415749.3894527338</v>
      </c>
      <c r="BX8" s="5">
        <v>423511.02557343803</v>
      </c>
      <c r="BY8" s="5">
        <v>431381.79604068201</v>
      </c>
      <c r="BZ8" s="5">
        <v>439423.46791310428</v>
      </c>
      <c r="CA8" s="5">
        <v>447487.77618279355</v>
      </c>
      <c r="CB8" s="5">
        <v>455638.05929729377</v>
      </c>
      <c r="CC8" s="5">
        <v>463830.56235084945</v>
      </c>
      <c r="CD8" s="5">
        <v>472064.50775241706</v>
      </c>
      <c r="CE8" s="5">
        <v>480368.48563247884</v>
      </c>
      <c r="CF8" s="5">
        <v>488717.32087076333</v>
      </c>
      <c r="CG8" s="5">
        <v>497114.92761196103</v>
      </c>
      <c r="CH8" s="5">
        <v>505556.69340090291</v>
      </c>
      <c r="CI8" s="5">
        <v>514052.2287923671</v>
      </c>
      <c r="CJ8" s="5">
        <v>522600.10243325058</v>
      </c>
      <c r="CK8" s="5">
        <v>531192.39668812149</v>
      </c>
      <c r="CL8" s="5">
        <v>539815.77293884417</v>
      </c>
      <c r="CM8" s="5">
        <v>548494.79580363259</v>
      </c>
      <c r="CN8" s="5">
        <v>557232.87250722176</v>
      </c>
      <c r="CO8" s="30"/>
    </row>
    <row r="9" spans="1:93" x14ac:dyDescent="0.25">
      <c r="B9" s="5"/>
      <c r="C9" s="5"/>
      <c r="D9" s="5"/>
      <c r="E9" s="5"/>
      <c r="F9" s="5"/>
      <c r="G9" s="5"/>
      <c r="H9" s="5"/>
      <c r="I9" s="5"/>
      <c r="J9" s="5"/>
      <c r="K9" s="5"/>
      <c r="L9" s="5"/>
      <c r="M9" s="5"/>
      <c r="N9" s="5"/>
      <c r="O9" s="5"/>
      <c r="P9" s="5"/>
      <c r="Q9" s="5"/>
      <c r="R9" s="5"/>
      <c r="S9" s="5"/>
      <c r="T9" s="5"/>
      <c r="U9" s="5"/>
      <c r="V9" s="5"/>
      <c r="W9" s="5"/>
      <c r="X9" s="5"/>
      <c r="Y9" s="5"/>
      <c r="Z9" s="5"/>
      <c r="AA9" s="5"/>
      <c r="AB9" s="5"/>
      <c r="AC9" s="5"/>
      <c r="AD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row>
    <row r="10" spans="1:93" x14ac:dyDescent="0.25">
      <c r="A10" s="4" t="s">
        <v>15</v>
      </c>
      <c r="B10" s="5">
        <v>0</v>
      </c>
      <c r="C10" s="5">
        <v>0</v>
      </c>
      <c r="D10" s="5">
        <v>0</v>
      </c>
      <c r="E10" s="5">
        <v>0</v>
      </c>
      <c r="F10" s="5">
        <v>0</v>
      </c>
      <c r="G10" s="5">
        <v>0</v>
      </c>
      <c r="H10" s="5">
        <v>0</v>
      </c>
      <c r="I10" s="5">
        <v>0</v>
      </c>
      <c r="J10" s="5">
        <v>0</v>
      </c>
      <c r="K10" s="5">
        <v>-3.5226710000000001E-2</v>
      </c>
      <c r="L10" s="5">
        <v>-0.15442400000000001</v>
      </c>
      <c r="M10" s="5">
        <v>-0.31113000000000002</v>
      </c>
      <c r="N10" s="5">
        <v>-0.49328</v>
      </c>
      <c r="O10" s="5">
        <v>-0.67180899999999999</v>
      </c>
      <c r="P10" s="5">
        <v>-0.81165600000000004</v>
      </c>
      <c r="Q10" s="5">
        <v>-0.91829000000000005</v>
      </c>
      <c r="R10" s="5">
        <v>-0.99936999999999998</v>
      </c>
      <c r="S10" s="5">
        <v>-1.0593900000000001</v>
      </c>
      <c r="T10" s="5">
        <v>-1.1007899999999999</v>
      </c>
      <c r="U10" s="5">
        <v>-1.12812</v>
      </c>
      <c r="V10" s="5">
        <v>-1.14351</v>
      </c>
      <c r="W10" s="5">
        <v>-1.14879</v>
      </c>
      <c r="X10" s="5">
        <v>-1.1450100000000001</v>
      </c>
      <c r="Y10" s="5">
        <v>-1.1330100000000001</v>
      </c>
      <c r="Z10" s="5">
        <v>-1.1131899999999999</v>
      </c>
      <c r="AA10" s="5">
        <v>-1.0854900000000001</v>
      </c>
      <c r="AB10" s="5">
        <v>-1.0495399999999999</v>
      </c>
      <c r="AC10" s="5">
        <v>-1.00467</v>
      </c>
      <c r="AD10" s="5">
        <v>-0.94988099999999998</v>
      </c>
      <c r="AF10" s="4" t="s">
        <v>15</v>
      </c>
      <c r="AG10" s="5">
        <v>4.1043590000000001E-3</v>
      </c>
      <c r="AH10" s="5">
        <v>1.411986E-2</v>
      </c>
      <c r="AI10" s="5">
        <v>2.7788070000000002E-2</v>
      </c>
      <c r="AJ10" s="5">
        <v>4.2152830000000002E-2</v>
      </c>
      <c r="AK10" s="5">
        <v>3.9118300000000002E-2</v>
      </c>
      <c r="AL10" s="5">
        <v>3.5107590000000001E-2</v>
      </c>
      <c r="AM10" s="5">
        <v>2.6558620000000002E-2</v>
      </c>
      <c r="AN10" s="5">
        <v>1.6302489999999999E-2</v>
      </c>
      <c r="AO10" s="5">
        <v>1.3940910000000001E-3</v>
      </c>
      <c r="AP10" s="5">
        <v>-6.7891090000000001E-2</v>
      </c>
      <c r="AQ10" s="5">
        <v>-0.22316564</v>
      </c>
      <c r="AR10" s="5">
        <v>-0.41744500000000001</v>
      </c>
      <c r="AS10" s="5">
        <v>-0.63456000000000001</v>
      </c>
      <c r="AT10" s="5">
        <v>-0.84604999999999997</v>
      </c>
      <c r="AU10" s="5">
        <v>-1.01376</v>
      </c>
      <c r="AV10" s="5">
        <v>-1.1465960000000002</v>
      </c>
      <c r="AW10" s="5">
        <v>-1.2499089999999999</v>
      </c>
      <c r="AX10" s="5">
        <v>-1.329704</v>
      </c>
      <c r="AY10" s="5">
        <v>-1.3890639999999999</v>
      </c>
      <c r="AZ10" s="5">
        <v>-1.429257</v>
      </c>
      <c r="BA10" s="5">
        <v>-1.453892</v>
      </c>
      <c r="BB10" s="5">
        <v>-1.4654989999999999</v>
      </c>
      <c r="BC10" s="5">
        <v>-1.466154</v>
      </c>
      <c r="BD10" s="5">
        <v>-1.4567760000000001</v>
      </c>
      <c r="BE10" s="5">
        <v>-1.437981</v>
      </c>
      <c r="BF10" s="5">
        <v>-1.41107</v>
      </c>
      <c r="BG10" s="5">
        <v>-1.3780669999999999</v>
      </c>
      <c r="BH10" s="5">
        <v>-1.337791</v>
      </c>
      <c r="BI10" s="5">
        <v>-1.289085</v>
      </c>
      <c r="BK10" s="4" t="s">
        <v>15</v>
      </c>
      <c r="BL10" s="5">
        <v>100.00327562977873</v>
      </c>
      <c r="BM10" s="5">
        <v>101.26125711191746</v>
      </c>
      <c r="BN10" s="5">
        <v>102.41450180247404</v>
      </c>
      <c r="BO10" s="5">
        <v>103.49283285856991</v>
      </c>
      <c r="BP10" s="5">
        <v>104.50323086109032</v>
      </c>
      <c r="BQ10" s="5">
        <v>105.51308962573256</v>
      </c>
      <c r="BR10" s="5">
        <v>106.56601812278846</v>
      </c>
      <c r="BS10" s="5">
        <v>107.66269039965954</v>
      </c>
      <c r="BT10" s="5">
        <v>108.83091254580691</v>
      </c>
      <c r="BU10" s="5">
        <v>110.00700957580172</v>
      </c>
      <c r="BV10" s="5">
        <v>111.14765725593782</v>
      </c>
      <c r="BW10" s="5">
        <v>112.28948239037504</v>
      </c>
      <c r="BX10" s="5">
        <v>113.41545408090751</v>
      </c>
      <c r="BY10" s="5">
        <v>114.55343032056834</v>
      </c>
      <c r="BZ10" s="5">
        <v>115.74565589955169</v>
      </c>
      <c r="CA10" s="5">
        <v>116.97987905236063</v>
      </c>
      <c r="CB10" s="5">
        <v>118.25222206617892</v>
      </c>
      <c r="CC10" s="5">
        <v>119.55570365866789</v>
      </c>
      <c r="CD10" s="5">
        <v>120.88704218514529</v>
      </c>
      <c r="CE10" s="5">
        <v>122.24544317241852</v>
      </c>
      <c r="CF10" s="5">
        <v>123.62747514614897</v>
      </c>
      <c r="CG10" s="5">
        <v>125.03083739026792</v>
      </c>
      <c r="CH10" s="5">
        <v>126.45383807964544</v>
      </c>
      <c r="CI10" s="5">
        <v>127.89582443364741</v>
      </c>
      <c r="CJ10" s="5">
        <v>129.35679830723802</v>
      </c>
      <c r="CK10" s="5">
        <v>130.83575328560778</v>
      </c>
      <c r="CL10" s="5">
        <v>132.3306483218054</v>
      </c>
      <c r="CM10" s="5">
        <v>133.84352990754451</v>
      </c>
      <c r="CN10" s="5">
        <v>135.37652847634007</v>
      </c>
    </row>
    <row r="11" spans="1:93" x14ac:dyDescent="0.25">
      <c r="A11" s="4" t="s">
        <v>6</v>
      </c>
      <c r="B11" s="5">
        <v>0</v>
      </c>
      <c r="C11" s="5">
        <v>0</v>
      </c>
      <c r="D11" s="5">
        <v>0</v>
      </c>
      <c r="E11" s="5">
        <v>0</v>
      </c>
      <c r="F11" s="5">
        <v>0</v>
      </c>
      <c r="G11" s="5">
        <v>0</v>
      </c>
      <c r="H11" s="5">
        <v>0</v>
      </c>
      <c r="I11" s="5">
        <v>0</v>
      </c>
      <c r="J11" s="5">
        <v>0</v>
      </c>
      <c r="K11" s="5">
        <v>-7.1317630000000007E-2</v>
      </c>
      <c r="L11" s="5">
        <v>-0.241315</v>
      </c>
      <c r="M11" s="5">
        <v>-0.31749899999999998</v>
      </c>
      <c r="N11" s="5">
        <v>-0.36958999999999997</v>
      </c>
      <c r="O11" s="5">
        <v>-0.36291099999999998</v>
      </c>
      <c r="P11" s="5">
        <v>-0.28480299999999997</v>
      </c>
      <c r="Q11" s="5">
        <v>-0.217473</v>
      </c>
      <c r="R11" s="5">
        <v>-0.16556499999999999</v>
      </c>
      <c r="S11" s="5">
        <v>-0.122654</v>
      </c>
      <c r="T11" s="5">
        <v>-8.4698200000000001E-2</v>
      </c>
      <c r="U11" s="5">
        <v>-5.5958670000000002E-2</v>
      </c>
      <c r="V11" s="5">
        <v>-3.1560320000000003E-2</v>
      </c>
      <c r="W11" s="5">
        <v>-1.0907460000000001E-2</v>
      </c>
      <c r="X11" s="5">
        <v>7.6482080000000001E-3</v>
      </c>
      <c r="Y11" s="5">
        <v>2.4475710000000001E-2</v>
      </c>
      <c r="Z11" s="5">
        <v>4.0475850000000001E-2</v>
      </c>
      <c r="AA11" s="5">
        <v>5.6533809999999997E-2</v>
      </c>
      <c r="AB11" s="5">
        <v>7.3409210000000003E-2</v>
      </c>
      <c r="AC11" s="5">
        <v>9.1606969999999996E-2</v>
      </c>
      <c r="AD11" s="5">
        <v>0.111827</v>
      </c>
      <c r="AF11" s="4" t="s">
        <v>6</v>
      </c>
      <c r="AG11" s="5">
        <v>8.323871E-3</v>
      </c>
      <c r="AH11" s="5">
        <v>2.0309130000000002E-2</v>
      </c>
      <c r="AI11" s="5">
        <v>2.7737339999999999E-2</v>
      </c>
      <c r="AJ11" s="5">
        <v>2.9160060000000002E-2</v>
      </c>
      <c r="AK11" s="5">
        <v>-6.1629179999999999E-3</v>
      </c>
      <c r="AL11" s="5">
        <v>-8.1513550000000008E-3</v>
      </c>
      <c r="AM11" s="5">
        <v>-1.7349320000000001E-2</v>
      </c>
      <c r="AN11" s="5">
        <v>-2.0793559999999999E-2</v>
      </c>
      <c r="AO11" s="5">
        <v>-3.0176499999999998E-2</v>
      </c>
      <c r="AP11" s="5">
        <v>-0.14022327000000001</v>
      </c>
      <c r="AQ11" s="5">
        <v>-0.31430649999999999</v>
      </c>
      <c r="AR11" s="5">
        <v>-0.39353465999999998</v>
      </c>
      <c r="AS11" s="5">
        <v>-0.44039709999999999</v>
      </c>
      <c r="AT11" s="5">
        <v>-0.42969333999999998</v>
      </c>
      <c r="AU11" s="5">
        <v>-0.34127383</v>
      </c>
      <c r="AV11" s="5">
        <v>-0.27061413000000001</v>
      </c>
      <c r="AW11" s="5">
        <v>-0.21068183999999998</v>
      </c>
      <c r="AX11" s="5">
        <v>-0.1627854</v>
      </c>
      <c r="AY11" s="5">
        <v>-0.12117941</v>
      </c>
      <c r="AZ11" s="5">
        <v>-8.2094940000000005E-2</v>
      </c>
      <c r="BA11" s="5">
        <v>-5.0357260000000001E-2</v>
      </c>
      <c r="BB11" s="5">
        <v>-2.3796240000000003E-2</v>
      </c>
      <c r="BC11" s="5">
        <v>-1.3962039999999998E-3</v>
      </c>
      <c r="BD11" s="5">
        <v>1.9133969000000001E-2</v>
      </c>
      <c r="BE11" s="5">
        <v>3.8368514999999999E-2</v>
      </c>
      <c r="BF11" s="5">
        <v>5.4893444E-2</v>
      </c>
      <c r="BG11" s="5">
        <v>6.7410226000000004E-2</v>
      </c>
      <c r="BH11" s="5">
        <v>8.2254891999999996E-2</v>
      </c>
      <c r="BI11" s="5">
        <v>9.945814E-2</v>
      </c>
      <c r="BK11" s="4" t="s">
        <v>6</v>
      </c>
      <c r="BL11" s="5">
        <v>2891.5917070349842</v>
      </c>
      <c r="BM11" s="5">
        <v>2915.7609572574911</v>
      </c>
      <c r="BN11" s="5">
        <v>2937.3094809463737</v>
      </c>
      <c r="BO11" s="5">
        <v>2959.4223106578547</v>
      </c>
      <c r="BP11" s="5">
        <v>2980.9397880887764</v>
      </c>
      <c r="BQ11" s="5">
        <v>3005.4947559246039</v>
      </c>
      <c r="BR11" s="5">
        <v>3031.766673677891</v>
      </c>
      <c r="BS11" s="5">
        <v>3057.3247420333919</v>
      </c>
      <c r="BT11" s="5">
        <v>3083.785910377921</v>
      </c>
      <c r="BU11" s="5">
        <v>3105.9283876719369</v>
      </c>
      <c r="BV11" s="5">
        <v>3125.0259068926139</v>
      </c>
      <c r="BW11" s="5">
        <v>3145.7064133748995</v>
      </c>
      <c r="BX11" s="5">
        <v>3164.9092365615816</v>
      </c>
      <c r="BY11" s="5">
        <v>3185.2010039932629</v>
      </c>
      <c r="BZ11" s="5">
        <v>3207.366819611781</v>
      </c>
      <c r="CA11" s="5">
        <v>3228.325154661371</v>
      </c>
      <c r="CB11" s="5">
        <v>3248.564987702398</v>
      </c>
      <c r="CC11" s="5">
        <v>3267.9361997667638</v>
      </c>
      <c r="CD11" s="5">
        <v>3286.6579174495159</v>
      </c>
      <c r="CE11" s="5">
        <v>3304.8803458193775</v>
      </c>
      <c r="CF11" s="5">
        <v>3322.4710571641958</v>
      </c>
      <c r="CG11" s="5">
        <v>3339.5050191531732</v>
      </c>
      <c r="CH11" s="5">
        <v>3356.0193764650785</v>
      </c>
      <c r="CI11" s="5">
        <v>3372.100534841953</v>
      </c>
      <c r="CJ11" s="5">
        <v>3387.7750873812515</v>
      </c>
      <c r="CK11" s="5">
        <v>3402.9975150873183</v>
      </c>
      <c r="CL11" s="5">
        <v>3417.7274406655947</v>
      </c>
      <c r="CM11" s="5">
        <v>3432.181255745355</v>
      </c>
      <c r="CN11" s="5">
        <v>3446.3684584309358</v>
      </c>
    </row>
    <row r="12" spans="1:93" x14ac:dyDescent="0.2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row>
    <row r="13" spans="1:93" x14ac:dyDescent="0.25">
      <c r="A13" s="4" t="s">
        <v>8</v>
      </c>
      <c r="B13" s="6">
        <v>79</v>
      </c>
      <c r="C13" s="6">
        <v>63</v>
      </c>
      <c r="D13" s="6">
        <v>62</v>
      </c>
      <c r="E13" s="6">
        <v>64.36</v>
      </c>
      <c r="F13" s="6">
        <v>66.81</v>
      </c>
      <c r="G13" s="6">
        <v>69.350000000000009</v>
      </c>
      <c r="H13" s="6">
        <v>71.98</v>
      </c>
      <c r="I13" s="6">
        <v>74.72</v>
      </c>
      <c r="J13" s="6">
        <v>77.56</v>
      </c>
      <c r="K13" s="6">
        <v>80.416719999999998</v>
      </c>
      <c r="L13" s="6">
        <v>91.036320000000003</v>
      </c>
      <c r="M13" s="6">
        <v>98.091589999999997</v>
      </c>
      <c r="N13" s="6">
        <v>106.38460000000001</v>
      </c>
      <c r="O13" s="6">
        <v>111.67920000000001</v>
      </c>
      <c r="P13" s="6">
        <v>110.5162</v>
      </c>
      <c r="Q13" s="6">
        <v>108.97219999999999</v>
      </c>
      <c r="R13" s="6">
        <v>108.31189999999998</v>
      </c>
      <c r="S13" s="6">
        <v>107.73049999999998</v>
      </c>
      <c r="T13" s="6">
        <v>106.91559999999998</v>
      </c>
      <c r="U13" s="6">
        <v>106.36129999999999</v>
      </c>
      <c r="V13" s="6">
        <v>105.80009999999999</v>
      </c>
      <c r="W13" s="6">
        <v>105.25619999999999</v>
      </c>
      <c r="X13" s="6">
        <v>104.62009999999999</v>
      </c>
      <c r="Y13" s="6">
        <v>103.93799999999999</v>
      </c>
      <c r="Z13" s="6">
        <v>103.14779999999999</v>
      </c>
      <c r="AA13" s="6">
        <v>102.23639999999997</v>
      </c>
      <c r="AB13" s="6">
        <v>101.15329999999997</v>
      </c>
      <c r="AC13" s="6">
        <v>99.893399999999986</v>
      </c>
      <c r="AD13" s="6">
        <v>98.40809999999999</v>
      </c>
      <c r="AF13" s="4" t="s">
        <v>8</v>
      </c>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K13" s="4" t="s">
        <v>8</v>
      </c>
      <c r="BL13" s="5">
        <v>79</v>
      </c>
      <c r="BM13" s="5">
        <v>63</v>
      </c>
      <c r="BN13" s="5">
        <v>62</v>
      </c>
      <c r="BO13" s="5">
        <v>64.36</v>
      </c>
      <c r="BP13" s="5">
        <v>66.81</v>
      </c>
      <c r="BQ13" s="5">
        <v>69.350000000000009</v>
      </c>
      <c r="BR13" s="5">
        <v>71.98</v>
      </c>
      <c r="BS13" s="5">
        <v>74.72</v>
      </c>
      <c r="BT13" s="5">
        <v>77.56</v>
      </c>
      <c r="BU13" s="5">
        <v>80.416719999999998</v>
      </c>
      <c r="BV13" s="5">
        <v>91.036320000000003</v>
      </c>
      <c r="BW13" s="5">
        <v>98.091589999999997</v>
      </c>
      <c r="BX13" s="5">
        <v>106.38460000000001</v>
      </c>
      <c r="BY13" s="5">
        <v>111.67920000000001</v>
      </c>
      <c r="BZ13" s="5">
        <v>110.5162</v>
      </c>
      <c r="CA13" s="5">
        <v>108.97219999999999</v>
      </c>
      <c r="CB13" s="5">
        <v>108.31189999999998</v>
      </c>
      <c r="CC13" s="5">
        <v>107.73049999999998</v>
      </c>
      <c r="CD13" s="5">
        <v>106.91559999999998</v>
      </c>
      <c r="CE13" s="5">
        <v>106.36129999999999</v>
      </c>
      <c r="CF13" s="5">
        <v>105.80009999999999</v>
      </c>
      <c r="CG13" s="5">
        <v>105.25619999999999</v>
      </c>
      <c r="CH13" s="5">
        <v>104.62009999999999</v>
      </c>
      <c r="CI13" s="5">
        <v>103.93799999999999</v>
      </c>
      <c r="CJ13" s="5">
        <v>103.14779999999999</v>
      </c>
      <c r="CK13" s="5">
        <v>102.23639999999997</v>
      </c>
      <c r="CL13" s="5">
        <v>101.15329999999997</v>
      </c>
      <c r="CM13" s="5">
        <v>99.893399999999986</v>
      </c>
      <c r="CN13" s="5">
        <v>98.40809999999999</v>
      </c>
    </row>
    <row r="14" spans="1:93" x14ac:dyDescent="0.25">
      <c r="A14" s="4" t="s">
        <v>7</v>
      </c>
      <c r="B14" s="6">
        <v>79</v>
      </c>
      <c r="C14" s="6">
        <v>63</v>
      </c>
      <c r="D14" s="6">
        <v>62</v>
      </c>
      <c r="E14" s="6">
        <v>64.36</v>
      </c>
      <c r="F14" s="6">
        <v>66.81</v>
      </c>
      <c r="G14" s="6">
        <v>69.350000000000009</v>
      </c>
      <c r="H14" s="6">
        <v>71.98</v>
      </c>
      <c r="I14" s="6">
        <v>74.72</v>
      </c>
      <c r="J14" s="6">
        <v>77.56</v>
      </c>
      <c r="K14" s="6">
        <v>75.944590000000005</v>
      </c>
      <c r="L14" s="6">
        <v>74.066100000000006</v>
      </c>
      <c r="M14" s="6">
        <v>72.345349999999996</v>
      </c>
      <c r="N14" s="6">
        <v>70.609000000000009</v>
      </c>
      <c r="O14" s="6">
        <v>69.028500000000008</v>
      </c>
      <c r="P14" s="6">
        <v>67.709499999999991</v>
      </c>
      <c r="Q14" s="6">
        <v>66.412699999999987</v>
      </c>
      <c r="R14" s="6">
        <v>65.129899999999992</v>
      </c>
      <c r="S14" s="6">
        <v>63.872599999999977</v>
      </c>
      <c r="T14" s="6">
        <v>62.644299999999987</v>
      </c>
      <c r="U14" s="6">
        <v>61.419199999999989</v>
      </c>
      <c r="V14" s="6">
        <v>60.22529999999999</v>
      </c>
      <c r="W14" s="6">
        <v>59.051399999999994</v>
      </c>
      <c r="X14" s="6">
        <v>57.900799999999997</v>
      </c>
      <c r="Y14" s="6">
        <v>56.771999999999991</v>
      </c>
      <c r="Z14" s="6">
        <v>55.663499999999992</v>
      </c>
      <c r="AA14" s="6">
        <v>54.588899999999981</v>
      </c>
      <c r="AB14" s="6">
        <v>53.538499999999971</v>
      </c>
      <c r="AC14" s="6">
        <v>52.512299999999982</v>
      </c>
      <c r="AD14" s="6">
        <v>51.511499999999991</v>
      </c>
      <c r="AF14" s="4" t="s">
        <v>7</v>
      </c>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K14" s="4" t="s">
        <v>7</v>
      </c>
      <c r="BL14" s="5">
        <v>79</v>
      </c>
      <c r="BM14" s="5">
        <v>63</v>
      </c>
      <c r="BN14" s="5">
        <v>62</v>
      </c>
      <c r="BO14" s="5">
        <v>64.36</v>
      </c>
      <c r="BP14" s="5">
        <v>66.81</v>
      </c>
      <c r="BQ14" s="5">
        <v>69.350000000000009</v>
      </c>
      <c r="BR14" s="5">
        <v>71.98</v>
      </c>
      <c r="BS14" s="5">
        <v>74.72</v>
      </c>
      <c r="BT14" s="5">
        <v>77.56</v>
      </c>
      <c r="BU14" s="5">
        <v>75.944590000000005</v>
      </c>
      <c r="BV14" s="5">
        <v>74.066100000000006</v>
      </c>
      <c r="BW14" s="5">
        <v>72.345349999999996</v>
      </c>
      <c r="BX14" s="5">
        <v>70.609000000000009</v>
      </c>
      <c r="BY14" s="5">
        <v>69.028500000000008</v>
      </c>
      <c r="BZ14" s="5">
        <v>67.709499999999991</v>
      </c>
      <c r="CA14" s="5">
        <v>66.412699999999987</v>
      </c>
      <c r="CB14" s="5">
        <v>65.129899999999992</v>
      </c>
      <c r="CC14" s="5">
        <v>63.872599999999977</v>
      </c>
      <c r="CD14" s="5">
        <v>62.644299999999987</v>
      </c>
      <c r="CE14" s="5">
        <v>61.419199999999989</v>
      </c>
      <c r="CF14" s="5">
        <v>60.22529999999999</v>
      </c>
      <c r="CG14" s="5">
        <v>59.051399999999994</v>
      </c>
      <c r="CH14" s="5">
        <v>57.900799999999997</v>
      </c>
      <c r="CI14" s="5">
        <v>56.771999999999991</v>
      </c>
      <c r="CJ14" s="5">
        <v>55.663499999999992</v>
      </c>
      <c r="CK14" s="5">
        <v>54.588899999999981</v>
      </c>
      <c r="CL14" s="5">
        <v>53.538499999999971</v>
      </c>
      <c r="CM14" s="5">
        <v>52.512299999999982</v>
      </c>
      <c r="CN14" s="5">
        <v>51.511499999999991</v>
      </c>
    </row>
    <row r="15" spans="1:93" x14ac:dyDescent="0.2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L15" s="5"/>
      <c r="BM15" s="5"/>
      <c r="BN15" s="5"/>
      <c r="BO15" s="5"/>
      <c r="BP15" s="5"/>
      <c r="BQ15" s="5"/>
      <c r="BR15" s="5"/>
      <c r="BS15" s="5"/>
      <c r="BT15" s="5"/>
      <c r="BU15" s="5"/>
      <c r="BV15" s="5"/>
      <c r="BW15" s="5"/>
      <c r="BX15" s="5"/>
      <c r="BY15" s="30"/>
      <c r="BZ15" s="5"/>
      <c r="CA15" s="5"/>
      <c r="CB15" s="5"/>
      <c r="CC15" s="5"/>
      <c r="CD15" s="5"/>
      <c r="CE15" s="5"/>
      <c r="CF15" s="5"/>
      <c r="CG15" s="5"/>
      <c r="CH15" s="5"/>
      <c r="CI15" s="5"/>
      <c r="CJ15" s="5"/>
      <c r="CK15" s="5"/>
      <c r="CL15" s="5"/>
      <c r="CM15" s="5"/>
      <c r="CN15" s="5"/>
    </row>
    <row r="16" spans="1:93" ht="20.25" thickBot="1" x14ac:dyDescent="0.35">
      <c r="A16" s="3" t="s">
        <v>205</v>
      </c>
      <c r="AF16" s="3" t="s">
        <v>206</v>
      </c>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K16" s="3" t="s">
        <v>207</v>
      </c>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row>
    <row r="17" spans="1:94" ht="15.75" thickTop="1" x14ac:dyDescent="0.25">
      <c r="B17" s="1">
        <v>2022</v>
      </c>
      <c r="C17" s="2">
        <v>2023</v>
      </c>
      <c r="D17" s="1">
        <v>2024</v>
      </c>
      <c r="E17" s="2">
        <v>2025</v>
      </c>
      <c r="F17" s="1">
        <v>2026</v>
      </c>
      <c r="G17" s="2">
        <v>2027</v>
      </c>
      <c r="H17" s="1">
        <v>2028</v>
      </c>
      <c r="I17" s="2">
        <v>2029</v>
      </c>
      <c r="J17" s="1">
        <v>2030</v>
      </c>
      <c r="K17" s="2">
        <v>2031</v>
      </c>
      <c r="L17" s="1">
        <v>2032</v>
      </c>
      <c r="M17" s="2">
        <v>2033</v>
      </c>
      <c r="N17" s="1">
        <v>2034</v>
      </c>
      <c r="O17" s="2">
        <v>2035</v>
      </c>
      <c r="P17" s="1">
        <v>2036</v>
      </c>
      <c r="Q17" s="2">
        <v>2037</v>
      </c>
      <c r="R17" s="1">
        <v>2038</v>
      </c>
      <c r="S17" s="2">
        <v>2039</v>
      </c>
      <c r="T17" s="1">
        <v>2040</v>
      </c>
      <c r="U17" s="2">
        <v>2041</v>
      </c>
      <c r="V17" s="1">
        <v>2042</v>
      </c>
      <c r="W17" s="2">
        <v>2043</v>
      </c>
      <c r="X17" s="1">
        <v>2044</v>
      </c>
      <c r="Y17" s="2">
        <v>2045</v>
      </c>
      <c r="Z17" s="1">
        <v>2046</v>
      </c>
      <c r="AA17" s="2">
        <v>2047</v>
      </c>
      <c r="AB17" s="1">
        <v>2048</v>
      </c>
      <c r="AC17" s="2">
        <v>2049</v>
      </c>
      <c r="AD17" s="1">
        <v>2050</v>
      </c>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row>
    <row r="18" spans="1:94" x14ac:dyDescent="0.25">
      <c r="A18" t="s">
        <v>71</v>
      </c>
      <c r="B18" s="5">
        <v>0</v>
      </c>
      <c r="C18" s="5">
        <v>0</v>
      </c>
      <c r="D18" s="5">
        <v>0</v>
      </c>
      <c r="E18" s="5">
        <v>0</v>
      </c>
      <c r="F18" s="5">
        <v>0</v>
      </c>
      <c r="G18" s="5">
        <v>0</v>
      </c>
      <c r="H18" s="5">
        <v>0</v>
      </c>
      <c r="I18" s="5">
        <v>0</v>
      </c>
      <c r="J18" s="5">
        <v>0</v>
      </c>
      <c r="K18" s="5">
        <v>-0.16169</v>
      </c>
      <c r="L18" s="5">
        <v>-0.63241199999999997</v>
      </c>
      <c r="M18" s="5">
        <v>-0.95566899999999999</v>
      </c>
      <c r="N18" s="5">
        <v>-1.31762</v>
      </c>
      <c r="O18" s="5">
        <v>-1.5337799999999999</v>
      </c>
      <c r="P18" s="5">
        <v>-1.47712</v>
      </c>
      <c r="Q18" s="5">
        <v>-1.4308799999999999</v>
      </c>
      <c r="R18" s="5">
        <v>-1.39768</v>
      </c>
      <c r="S18" s="5">
        <v>-1.37225</v>
      </c>
      <c r="T18" s="5">
        <v>-1.33995</v>
      </c>
      <c r="U18" s="5">
        <v>-1.33094</v>
      </c>
      <c r="V18" s="5">
        <v>-1.3229900000000001</v>
      </c>
      <c r="W18" s="5">
        <v>-1.3174999999999999</v>
      </c>
      <c r="X18" s="5">
        <v>-1.30999</v>
      </c>
      <c r="Y18" s="5">
        <v>-1.30206</v>
      </c>
      <c r="Z18" s="5">
        <v>-1.2946500000000001</v>
      </c>
      <c r="AA18" s="5">
        <v>-1.28433</v>
      </c>
      <c r="AB18" s="5">
        <v>-1.2701100000000001</v>
      </c>
      <c r="AC18" s="5">
        <v>-1.2517199999999999</v>
      </c>
      <c r="AD18" s="5">
        <v>-1.22848</v>
      </c>
      <c r="AF18" t="s">
        <v>71</v>
      </c>
      <c r="AG18" s="5">
        <v>-0.12799199999999999</v>
      </c>
      <c r="AH18" s="5">
        <v>-2.838442E-3</v>
      </c>
      <c r="AI18" s="5">
        <v>0.158805</v>
      </c>
      <c r="AJ18" s="5">
        <v>0.26994299999999999</v>
      </c>
      <c r="AK18" s="5">
        <v>0.27868399999999999</v>
      </c>
      <c r="AL18" s="5">
        <v>0.26276899999999997</v>
      </c>
      <c r="AM18" s="5">
        <v>0.12635399999999999</v>
      </c>
      <c r="AN18" s="5">
        <v>2.375505E-2</v>
      </c>
      <c r="AO18" s="5">
        <v>-0.15764500000000001</v>
      </c>
      <c r="AP18" s="5">
        <v>-0.81961300000000004</v>
      </c>
      <c r="AQ18" s="5">
        <v>-1.7405120000000001</v>
      </c>
      <c r="AR18" s="5">
        <v>-2.444569</v>
      </c>
      <c r="AS18" s="5">
        <v>-3.1219900000000003</v>
      </c>
      <c r="AT18" s="5">
        <v>-3.6292299999999997</v>
      </c>
      <c r="AU18" s="5">
        <v>-3.7177699999999998</v>
      </c>
      <c r="AV18" s="5">
        <v>-3.82768</v>
      </c>
      <c r="AW18" s="5">
        <v>-3.9554299999999998</v>
      </c>
      <c r="AX18" s="5">
        <v>-4.0966399999999998</v>
      </c>
      <c r="AY18" s="5">
        <v>-4.2371099999999995</v>
      </c>
      <c r="AZ18" s="5">
        <v>-4.2781500000000001</v>
      </c>
      <c r="BA18" s="5">
        <v>-4.3291300000000001</v>
      </c>
      <c r="BB18" s="5">
        <v>-4.3949099999999994</v>
      </c>
      <c r="BC18" s="5">
        <v>-4.4663599999999999</v>
      </c>
      <c r="BD18" s="5">
        <v>-4.5461499999999999</v>
      </c>
      <c r="BE18" s="5">
        <v>-4.5947000000000005</v>
      </c>
      <c r="BF18" s="5">
        <v>-4.6452999999999998</v>
      </c>
      <c r="BG18" s="5">
        <v>-4.6922100000000002</v>
      </c>
      <c r="BH18" s="5">
        <v>-4.7383600000000001</v>
      </c>
      <c r="BI18" s="5">
        <v>-4.78193</v>
      </c>
      <c r="BK18" t="s">
        <v>71</v>
      </c>
      <c r="BL18" s="5">
        <v>1758.8972774200433</v>
      </c>
      <c r="BM18" s="5">
        <v>1781.8410492208602</v>
      </c>
      <c r="BN18" s="5">
        <v>1802.1901065755437</v>
      </c>
      <c r="BO18" s="5">
        <v>1821.0641731754056</v>
      </c>
      <c r="BP18" s="5">
        <v>1837.4052517689522</v>
      </c>
      <c r="BQ18" s="5">
        <v>1853.0638338372146</v>
      </c>
      <c r="BR18" s="5">
        <v>1869.3065734883062</v>
      </c>
      <c r="BS18" s="5">
        <v>1884.9315234490432</v>
      </c>
      <c r="BT18" s="5">
        <v>1901.0341497525487</v>
      </c>
      <c r="BU18" s="5">
        <v>1908.138095381129</v>
      </c>
      <c r="BV18" s="5">
        <v>1911.8344734634577</v>
      </c>
      <c r="BW18" s="5">
        <v>1917.9836693184282</v>
      </c>
      <c r="BX18" s="5">
        <v>1924.8257744711677</v>
      </c>
      <c r="BY18" s="5">
        <v>1934.3484184749966</v>
      </c>
      <c r="BZ18" s="5">
        <v>1951.7691289556365</v>
      </c>
      <c r="CA18" s="5">
        <v>1967.4423496294103</v>
      </c>
      <c r="CB18" s="5">
        <v>1982.8870497603384</v>
      </c>
      <c r="CC18" s="5">
        <v>1997.5048027393364</v>
      </c>
      <c r="CD18" s="5">
        <v>2011.6118090016662</v>
      </c>
      <c r="CE18" s="5">
        <v>2027.3099131469987</v>
      </c>
      <c r="CF18" s="5">
        <v>2042.359769004722</v>
      </c>
      <c r="CG18" s="5">
        <v>2056.6571729665802</v>
      </c>
      <c r="CH18" s="5">
        <v>2070.408544624639</v>
      </c>
      <c r="CI18" s="5">
        <v>2083.5308109274206</v>
      </c>
      <c r="CJ18" s="5">
        <v>2096.9232948413205</v>
      </c>
      <c r="CK18" s="5">
        <v>2109.8535207587342</v>
      </c>
      <c r="CL18" s="5">
        <v>2122.4547906632624</v>
      </c>
      <c r="CM18" s="5">
        <v>2134.6288533315033</v>
      </c>
      <c r="CN18" s="5">
        <v>2146.4438496714642</v>
      </c>
      <c r="CP18" s="5"/>
    </row>
    <row r="19" spans="1:94" x14ac:dyDescent="0.25">
      <c r="A19" t="s">
        <v>72</v>
      </c>
      <c r="B19" s="5">
        <v>0</v>
      </c>
      <c r="C19" s="5">
        <v>0</v>
      </c>
      <c r="D19" s="5">
        <v>0</v>
      </c>
      <c r="E19" s="5">
        <v>0</v>
      </c>
      <c r="F19" s="5">
        <v>0</v>
      </c>
      <c r="G19" s="5">
        <v>0</v>
      </c>
      <c r="H19" s="5">
        <v>0</v>
      </c>
      <c r="I19" s="5">
        <v>0</v>
      </c>
      <c r="J19" s="5">
        <v>0</v>
      </c>
      <c r="K19" s="5">
        <v>-0.18171200000000001</v>
      </c>
      <c r="L19" s="5">
        <v>-0.71326400000000001</v>
      </c>
      <c r="M19" s="5">
        <v>-1.08213</v>
      </c>
      <c r="N19" s="5">
        <v>-1.4957100000000001</v>
      </c>
      <c r="O19" s="5">
        <v>-1.74736</v>
      </c>
      <c r="P19" s="5">
        <v>-1.69235</v>
      </c>
      <c r="Q19" s="5">
        <v>-1.6509</v>
      </c>
      <c r="R19" s="5">
        <v>-1.6215999999999999</v>
      </c>
      <c r="S19" s="5">
        <v>-1.6010800000000001</v>
      </c>
      <c r="T19" s="5">
        <v>-1.5716699999999999</v>
      </c>
      <c r="U19" s="5">
        <v>-1.56704</v>
      </c>
      <c r="V19" s="5">
        <v>-1.56274</v>
      </c>
      <c r="W19" s="5">
        <v>-1.5599700000000001</v>
      </c>
      <c r="X19" s="5">
        <v>-1.5543</v>
      </c>
      <c r="Y19" s="5">
        <v>-1.5472699999999999</v>
      </c>
      <c r="Z19" s="5">
        <v>-1.53982</v>
      </c>
      <c r="AA19" s="5">
        <v>-1.5283199999999999</v>
      </c>
      <c r="AB19" s="5">
        <v>-1.51149</v>
      </c>
      <c r="AC19" s="5">
        <v>-1.48909</v>
      </c>
      <c r="AD19" s="5">
        <v>-1.46025</v>
      </c>
      <c r="AF19" t="s">
        <v>72</v>
      </c>
      <c r="AG19" s="5">
        <v>-0.13874500000000001</v>
      </c>
      <c r="AH19" s="5">
        <v>9.5422900000000001E-3</v>
      </c>
      <c r="AI19" s="5">
        <v>0.17624600000000001</v>
      </c>
      <c r="AJ19" s="5">
        <v>0.28866599999999998</v>
      </c>
      <c r="AK19" s="5">
        <v>0.29052099999999997</v>
      </c>
      <c r="AL19" s="5">
        <v>0.27008500000000002</v>
      </c>
      <c r="AM19" s="5">
        <v>0.118437</v>
      </c>
      <c r="AN19" s="5">
        <v>1.2394189999999999E-2</v>
      </c>
      <c r="AO19" s="5">
        <v>-0.184618</v>
      </c>
      <c r="AP19" s="5">
        <v>-0.90653399999999995</v>
      </c>
      <c r="AQ19" s="5">
        <v>-1.9020039999999998</v>
      </c>
      <c r="AR19" s="5">
        <v>-2.6694900000000001</v>
      </c>
      <c r="AS19" s="5">
        <v>-3.4119299999999999</v>
      </c>
      <c r="AT19" s="5">
        <v>-3.9720800000000001</v>
      </c>
      <c r="AU19" s="5">
        <v>-4.0652299999999997</v>
      </c>
      <c r="AV19" s="5">
        <v>-4.1982099999999996</v>
      </c>
      <c r="AW19" s="5">
        <v>-4.3414299999999999</v>
      </c>
      <c r="AX19" s="5">
        <v>-4.5016400000000001</v>
      </c>
      <c r="AY19" s="5">
        <v>-4.6586999999999996</v>
      </c>
      <c r="AZ19" s="5">
        <v>-4.7037499999999994</v>
      </c>
      <c r="BA19" s="5">
        <v>-4.7683799999999996</v>
      </c>
      <c r="BB19" s="5">
        <v>-4.8443399999999999</v>
      </c>
      <c r="BC19" s="5">
        <v>-4.9255700000000004</v>
      </c>
      <c r="BD19" s="5">
        <v>-5.0133200000000002</v>
      </c>
      <c r="BE19" s="5">
        <v>-5.0651799999999998</v>
      </c>
      <c r="BF19" s="5">
        <v>-5.1213899999999999</v>
      </c>
      <c r="BG19" s="5">
        <v>-5.1737399999999996</v>
      </c>
      <c r="BH19" s="5">
        <v>-5.2234499999999997</v>
      </c>
      <c r="BI19" s="5">
        <v>-5.2689500000000002</v>
      </c>
      <c r="BK19" t="s">
        <v>72</v>
      </c>
      <c r="BL19" s="5">
        <v>1752.3023613066202</v>
      </c>
      <c r="BM19" s="5">
        <v>1774.4815999439375</v>
      </c>
      <c r="BN19" s="5">
        <v>1793.9234880971806</v>
      </c>
      <c r="BO19" s="5">
        <v>1811.7776519021454</v>
      </c>
      <c r="BP19" s="5">
        <v>1826.9053201019738</v>
      </c>
      <c r="BQ19" s="5">
        <v>1841.2789648659514</v>
      </c>
      <c r="BR19" s="5">
        <v>1856.3644983942429</v>
      </c>
      <c r="BS19" s="5">
        <v>1870.7581809906255</v>
      </c>
      <c r="BT19" s="5">
        <v>1885.7464950083424</v>
      </c>
      <c r="BU19" s="5">
        <v>1890.8648573126386</v>
      </c>
      <c r="BV19" s="5">
        <v>1892.5511942121575</v>
      </c>
      <c r="BW19" s="5">
        <v>1896.5871684897761</v>
      </c>
      <c r="BX19" s="5">
        <v>1901.4556775726462</v>
      </c>
      <c r="BY19" s="5">
        <v>1909.033050612441</v>
      </c>
      <c r="BZ19" s="5">
        <v>1925.3778075859</v>
      </c>
      <c r="CA19" s="5">
        <v>1939.4744575311554</v>
      </c>
      <c r="CB19" s="5">
        <v>1953.5801148519095</v>
      </c>
      <c r="CC19" s="5">
        <v>1966.731677150626</v>
      </c>
      <c r="CD19" s="5">
        <v>1979.3963148706944</v>
      </c>
      <c r="CE19" s="5">
        <v>1993.8644743777402</v>
      </c>
      <c r="CF19" s="5">
        <v>2007.4655180501902</v>
      </c>
      <c r="CG19" s="5">
        <v>2020.3682444519345</v>
      </c>
      <c r="CH19" s="5">
        <v>2032.7166150143396</v>
      </c>
      <c r="CI19" s="5">
        <v>2044.4566343225508</v>
      </c>
      <c r="CJ19" s="5">
        <v>2056.5453285185699</v>
      </c>
      <c r="CK19" s="5">
        <v>2068.1082256105083</v>
      </c>
      <c r="CL19" s="5">
        <v>2079.3336640487619</v>
      </c>
      <c r="CM19" s="5">
        <v>2090.1605776370093</v>
      </c>
      <c r="CN19" s="5">
        <v>2100.6592991111243</v>
      </c>
      <c r="CP19" s="5"/>
    </row>
    <row r="20" spans="1:94" x14ac:dyDescent="0.25">
      <c r="A20" t="s">
        <v>73</v>
      </c>
      <c r="B20" s="5">
        <v>0</v>
      </c>
      <c r="C20" s="5">
        <v>0</v>
      </c>
      <c r="D20" s="5">
        <v>0</v>
      </c>
      <c r="E20" s="5">
        <v>0</v>
      </c>
      <c r="F20" s="5">
        <v>0</v>
      </c>
      <c r="G20" s="5">
        <v>0</v>
      </c>
      <c r="H20" s="5">
        <v>0</v>
      </c>
      <c r="I20" s="5">
        <v>0</v>
      </c>
      <c r="J20" s="5">
        <v>0</v>
      </c>
      <c r="K20" s="5">
        <v>-0.17487</v>
      </c>
      <c r="L20" s="5">
        <v>-0.70733900000000005</v>
      </c>
      <c r="M20" s="5">
        <v>-1.10964</v>
      </c>
      <c r="N20" s="5">
        <v>-1.5673999999999999</v>
      </c>
      <c r="O20" s="5">
        <v>-1.8752599999999999</v>
      </c>
      <c r="P20" s="5">
        <v>-1.8819900000000001</v>
      </c>
      <c r="Q20" s="5">
        <v>-1.8963399999999999</v>
      </c>
      <c r="R20" s="5">
        <v>-1.9135800000000001</v>
      </c>
      <c r="S20" s="5">
        <v>-1.93313</v>
      </c>
      <c r="T20" s="5">
        <v>-1.9384699999999999</v>
      </c>
      <c r="U20" s="5">
        <v>-1.9583299999999999</v>
      </c>
      <c r="V20" s="5">
        <v>-1.9735400000000001</v>
      </c>
      <c r="W20" s="5">
        <v>-1.98691</v>
      </c>
      <c r="X20" s="5">
        <v>-1.9947299999999999</v>
      </c>
      <c r="Y20" s="5">
        <v>-1.9993799999999999</v>
      </c>
      <c r="Z20" s="5">
        <v>-2.0008499999999998</v>
      </c>
      <c r="AA20" s="5">
        <v>-1.99708</v>
      </c>
      <c r="AB20" s="5">
        <v>-1.9871700000000001</v>
      </c>
      <c r="AC20" s="5">
        <v>-1.9711399999999999</v>
      </c>
      <c r="AD20" s="5">
        <v>-1.94835</v>
      </c>
      <c r="AF20" t="s">
        <v>73</v>
      </c>
      <c r="AG20" s="5">
        <v>-5.3594490000000002E-2</v>
      </c>
      <c r="AH20" s="5">
        <v>4.0804609999999998E-2</v>
      </c>
      <c r="AI20" s="5">
        <v>0.113181</v>
      </c>
      <c r="AJ20" s="5">
        <v>0.14194300000000001</v>
      </c>
      <c r="AK20" s="5">
        <v>8.2903820000000003E-2</v>
      </c>
      <c r="AL20" s="5">
        <v>-6.6567889999999998E-3</v>
      </c>
      <c r="AM20" s="5">
        <v>-0.133133</v>
      </c>
      <c r="AN20" s="5">
        <v>-0.21579400000000001</v>
      </c>
      <c r="AO20" s="5">
        <v>-0.33948099999999998</v>
      </c>
      <c r="AP20" s="5">
        <v>-0.84015899999999999</v>
      </c>
      <c r="AQ20" s="5">
        <v>-1.6802060000000001</v>
      </c>
      <c r="AR20" s="5">
        <v>-2.3350999999999997</v>
      </c>
      <c r="AS20" s="5">
        <v>-3.0019999999999998</v>
      </c>
      <c r="AT20" s="5">
        <v>-3.5092499999999998</v>
      </c>
      <c r="AU20" s="5">
        <v>-3.6360200000000003</v>
      </c>
      <c r="AV20" s="5">
        <v>-3.7920400000000001</v>
      </c>
      <c r="AW20" s="5">
        <v>-3.9503599999999999</v>
      </c>
      <c r="AX20" s="5">
        <v>-4.1207500000000001</v>
      </c>
      <c r="AY20" s="5">
        <v>-4.2823899999999995</v>
      </c>
      <c r="AZ20" s="5">
        <v>-4.3880699999999999</v>
      </c>
      <c r="BA20" s="5">
        <v>-4.50366</v>
      </c>
      <c r="BB20" s="5">
        <v>-4.6253799999999998</v>
      </c>
      <c r="BC20" s="5">
        <v>-4.7460100000000001</v>
      </c>
      <c r="BD20" s="5">
        <v>-4.8672500000000003</v>
      </c>
      <c r="BE20" s="5">
        <v>-4.9655500000000004</v>
      </c>
      <c r="BF20" s="5">
        <v>-5.0613299999999999</v>
      </c>
      <c r="BG20" s="5">
        <v>-5.1471999999999998</v>
      </c>
      <c r="BH20" s="5">
        <v>-5.2231100000000001</v>
      </c>
      <c r="BI20" s="5">
        <v>-5.2908100000000005</v>
      </c>
      <c r="BK20" t="s">
        <v>73</v>
      </c>
      <c r="BL20" s="5">
        <v>7649.9801256848959</v>
      </c>
      <c r="BM20" s="5">
        <v>7745.5727116757071</v>
      </c>
      <c r="BN20" s="5">
        <v>7824.8279097896648</v>
      </c>
      <c r="BO20" s="5">
        <v>7892.2690013994406</v>
      </c>
      <c r="BP20" s="5">
        <v>7944.9710437645263</v>
      </c>
      <c r="BQ20" s="5">
        <v>7990.680685533036</v>
      </c>
      <c r="BR20" s="5">
        <v>8041.0277152744475</v>
      </c>
      <c r="BS20" s="5">
        <v>8094.03783522291</v>
      </c>
      <c r="BT20" s="5">
        <v>8150.4273740116178</v>
      </c>
      <c r="BU20" s="5">
        <v>8178.5701883586617</v>
      </c>
      <c r="BV20" s="5">
        <v>8182.9122141709331</v>
      </c>
      <c r="BW20" s="5">
        <v>8197.1485727625459</v>
      </c>
      <c r="BX20" s="5">
        <v>8208.7151063936653</v>
      </c>
      <c r="BY20" s="5">
        <v>8227.562146551998</v>
      </c>
      <c r="BZ20" s="5">
        <v>8275.0002395480933</v>
      </c>
      <c r="CA20" s="5">
        <v>8314.7302305616922</v>
      </c>
      <c r="CB20" s="5">
        <v>8354.7226219833065</v>
      </c>
      <c r="CC20" s="5">
        <v>8391.2138985529728</v>
      </c>
      <c r="CD20" s="5">
        <v>8426.3979760348629</v>
      </c>
      <c r="CE20" s="5">
        <v>8464.558176743376</v>
      </c>
      <c r="CF20" s="5">
        <v>8500.1551690877968</v>
      </c>
      <c r="CG20" s="5">
        <v>8533.5394894835445</v>
      </c>
      <c r="CH20" s="5">
        <v>8565.4046144858985</v>
      </c>
      <c r="CI20" s="5">
        <v>8595.5559711429632</v>
      </c>
      <c r="CJ20" s="5">
        <v>8626.1971512612672</v>
      </c>
      <c r="CK20" s="5">
        <v>8655.4596281543927</v>
      </c>
      <c r="CL20" s="5">
        <v>8684.0320891877782</v>
      </c>
      <c r="CM20" s="5">
        <v>8711.8472072644799</v>
      </c>
      <c r="CN20" s="5">
        <v>8738.7992916731109</v>
      </c>
      <c r="CP20" s="5"/>
    </row>
    <row r="21" spans="1:94" x14ac:dyDescent="0.25">
      <c r="A21" t="s">
        <v>74</v>
      </c>
      <c r="B21" s="5">
        <v>0</v>
      </c>
      <c r="C21" s="5">
        <v>0</v>
      </c>
      <c r="D21" s="5">
        <v>0</v>
      </c>
      <c r="E21" s="5">
        <v>0</v>
      </c>
      <c r="F21" s="5">
        <v>0</v>
      </c>
      <c r="G21" s="5">
        <v>0</v>
      </c>
      <c r="H21" s="5">
        <v>0</v>
      </c>
      <c r="I21" s="5">
        <v>0</v>
      </c>
      <c r="J21" s="5">
        <v>0</v>
      </c>
      <c r="K21" s="5">
        <v>-0.34354499999999999</v>
      </c>
      <c r="L21" s="5">
        <v>-1.3272900000000001</v>
      </c>
      <c r="M21" s="5">
        <v>-2.01309</v>
      </c>
      <c r="N21" s="5">
        <v>-2.7753899999999998</v>
      </c>
      <c r="O21" s="5">
        <v>-3.2617099999999999</v>
      </c>
      <c r="P21" s="5">
        <v>-3.1916600000000002</v>
      </c>
      <c r="Q21" s="5">
        <v>-3.1275499999999998</v>
      </c>
      <c r="R21" s="5">
        <v>-3.0817199999999998</v>
      </c>
      <c r="S21" s="5">
        <v>-3.04901</v>
      </c>
      <c r="T21" s="5">
        <v>-3.0011199999999998</v>
      </c>
      <c r="U21" s="5">
        <v>-2.9868100000000002</v>
      </c>
      <c r="V21" s="5">
        <v>-2.97607</v>
      </c>
      <c r="W21" s="5">
        <v>-2.97038</v>
      </c>
      <c r="X21" s="5">
        <v>-2.96041</v>
      </c>
      <c r="Y21" s="5">
        <v>-2.9485100000000002</v>
      </c>
      <c r="Z21" s="5">
        <v>-2.9325999999999999</v>
      </c>
      <c r="AA21" s="5">
        <v>-2.90924</v>
      </c>
      <c r="AB21" s="5">
        <v>-2.8758599999999999</v>
      </c>
      <c r="AC21" s="5">
        <v>-2.8313199999999998</v>
      </c>
      <c r="AD21" s="5">
        <v>-2.77339</v>
      </c>
      <c r="AF21" t="s">
        <v>74</v>
      </c>
      <c r="AG21" s="5">
        <v>-5.5958109999999998E-2</v>
      </c>
      <c r="AH21" s="5">
        <v>-4.832561E-3</v>
      </c>
      <c r="AI21" s="5">
        <v>6.2287919999999997E-2</v>
      </c>
      <c r="AJ21" s="5">
        <v>0.10670399999999999</v>
      </c>
      <c r="AK21" s="5">
        <v>5.2683430000000003E-2</v>
      </c>
      <c r="AL21" s="5">
        <v>3.6607479999999998E-2</v>
      </c>
      <c r="AM21" s="5">
        <v>-3.0216E-2</v>
      </c>
      <c r="AN21" s="5">
        <v>-9.0386179999999997E-2</v>
      </c>
      <c r="AO21" s="5">
        <v>-0.19863</v>
      </c>
      <c r="AP21" s="5">
        <v>-0.87147399999999997</v>
      </c>
      <c r="AQ21" s="5">
        <v>-2.1288469999999999</v>
      </c>
      <c r="AR21" s="5">
        <v>-3.0516399999999999</v>
      </c>
      <c r="AS21" s="5">
        <v>-4.0210900000000001</v>
      </c>
      <c r="AT21" s="5">
        <v>-4.7017199999999999</v>
      </c>
      <c r="AU21" s="5">
        <v>-4.7563300000000002</v>
      </c>
      <c r="AV21" s="5">
        <v>-4.8213799999999996</v>
      </c>
      <c r="AW21" s="5">
        <v>-4.9032199999999992</v>
      </c>
      <c r="AX21" s="5">
        <v>-4.9977400000000003</v>
      </c>
      <c r="AY21" s="5">
        <v>-5.0802399999999999</v>
      </c>
      <c r="AZ21" s="5">
        <v>-5.1319900000000001</v>
      </c>
      <c r="BA21" s="5">
        <v>-5.1898099999999996</v>
      </c>
      <c r="BB21" s="5">
        <v>-5.2574199999999998</v>
      </c>
      <c r="BC21" s="5">
        <v>-5.3227200000000003</v>
      </c>
      <c r="BD21" s="5">
        <v>-5.39168</v>
      </c>
      <c r="BE21" s="5">
        <v>-5.4364100000000004</v>
      </c>
      <c r="BF21" s="5">
        <v>-5.4734300000000005</v>
      </c>
      <c r="BG21" s="5">
        <v>-5.4934799999999999</v>
      </c>
      <c r="BH21" s="5">
        <v>-5.5070300000000003</v>
      </c>
      <c r="BI21" s="5">
        <v>-5.5097199999999997</v>
      </c>
      <c r="BK21" t="s">
        <v>74</v>
      </c>
      <c r="BL21" s="5">
        <v>515.84551656204928</v>
      </c>
      <c r="BM21" s="5">
        <v>522.82790225918257</v>
      </c>
      <c r="BN21" s="5">
        <v>529.15210162382186</v>
      </c>
      <c r="BO21" s="5">
        <v>535.49157426843431</v>
      </c>
      <c r="BP21" s="5">
        <v>541.22599684786724</v>
      </c>
      <c r="BQ21" s="5">
        <v>547.62460044142608</v>
      </c>
      <c r="BR21" s="5">
        <v>554.23041178709445</v>
      </c>
      <c r="BS21" s="5">
        <v>560.53902002898428</v>
      </c>
      <c r="BT21" s="5">
        <v>566.69355408387867</v>
      </c>
      <c r="BU21" s="5">
        <v>569.51220179249799</v>
      </c>
      <c r="BV21" s="5">
        <v>569.03324786752808</v>
      </c>
      <c r="BW21" s="5">
        <v>570.06394077538152</v>
      </c>
      <c r="BX21" s="5">
        <v>570.44043619385218</v>
      </c>
      <c r="BY21" s="5">
        <v>572.37005128747114</v>
      </c>
      <c r="BZ21" s="5">
        <v>577.87508231332765</v>
      </c>
      <c r="CA21" s="5">
        <v>582.98190935012326</v>
      </c>
      <c r="CB21" s="5">
        <v>588.17514368606612</v>
      </c>
      <c r="CC21" s="5">
        <v>593.1630909031187</v>
      </c>
      <c r="CD21" s="5">
        <v>598.10994206089129</v>
      </c>
      <c r="CE21" s="5">
        <v>603.11382622128383</v>
      </c>
      <c r="CF21" s="5">
        <v>607.9524310058265</v>
      </c>
      <c r="CG21" s="5">
        <v>612.6020742956722</v>
      </c>
      <c r="CH21" s="5">
        <v>617.14166016593663</v>
      </c>
      <c r="CI21" s="5">
        <v>621.53025184571732</v>
      </c>
      <c r="CJ21" s="5">
        <v>625.95171122847296</v>
      </c>
      <c r="CK21" s="5">
        <v>630.29729876224167</v>
      </c>
      <c r="CL21" s="5">
        <v>634.63026092932819</v>
      </c>
      <c r="CM21" s="5">
        <v>638.87845704638039</v>
      </c>
      <c r="CN21" s="5">
        <v>643.07312077967435</v>
      </c>
      <c r="CP21" s="5"/>
    </row>
    <row r="22" spans="1:94" x14ac:dyDescent="0.25">
      <c r="A22" t="s">
        <v>75</v>
      </c>
      <c r="B22" s="5">
        <v>0</v>
      </c>
      <c r="C22" s="5">
        <v>0</v>
      </c>
      <c r="D22" s="5">
        <v>0</v>
      </c>
      <c r="E22" s="5">
        <v>0</v>
      </c>
      <c r="F22" s="5">
        <v>0</v>
      </c>
      <c r="G22" s="5">
        <v>0</v>
      </c>
      <c r="H22" s="5">
        <v>0</v>
      </c>
      <c r="I22" s="5">
        <v>0</v>
      </c>
      <c r="J22" s="5">
        <v>0</v>
      </c>
      <c r="K22" s="5">
        <v>-0.27229900000000001</v>
      </c>
      <c r="L22" s="5">
        <v>-1.0786100000000001</v>
      </c>
      <c r="M22" s="5">
        <v>-1.66357</v>
      </c>
      <c r="N22" s="5">
        <v>-2.3312300000000001</v>
      </c>
      <c r="O22" s="5">
        <v>-2.78287</v>
      </c>
      <c r="P22" s="5">
        <v>-2.7691699999999999</v>
      </c>
      <c r="Q22" s="5">
        <v>-2.7597900000000002</v>
      </c>
      <c r="R22" s="5">
        <v>-2.75949</v>
      </c>
      <c r="S22" s="5">
        <v>-2.7659600000000002</v>
      </c>
      <c r="T22" s="5">
        <v>-2.7560699999999998</v>
      </c>
      <c r="U22" s="5">
        <v>-2.7674500000000002</v>
      </c>
      <c r="V22" s="5">
        <v>-2.7789000000000001</v>
      </c>
      <c r="W22" s="5">
        <v>-2.7923100000000001</v>
      </c>
      <c r="X22" s="5">
        <v>-2.8002199999999999</v>
      </c>
      <c r="Y22" s="5">
        <v>-2.8050999999999999</v>
      </c>
      <c r="Z22" s="5">
        <v>-2.8044099999999998</v>
      </c>
      <c r="AA22" s="5">
        <v>-2.7964600000000002</v>
      </c>
      <c r="AB22" s="5">
        <v>-2.7791399999999999</v>
      </c>
      <c r="AC22" s="5">
        <v>-2.7517999999999998</v>
      </c>
      <c r="AD22" s="5">
        <v>-2.71251</v>
      </c>
      <c r="AF22" t="s">
        <v>75</v>
      </c>
      <c r="AG22" s="5">
        <v>1.2340400000000001E-3</v>
      </c>
      <c r="AH22" s="5">
        <v>-1.788751E-4</v>
      </c>
      <c r="AI22" s="5">
        <v>-1.146462E-2</v>
      </c>
      <c r="AJ22" s="5">
        <v>-3.5008570000000003E-2</v>
      </c>
      <c r="AK22" s="5">
        <v>-9.7556859999999995E-2</v>
      </c>
      <c r="AL22" s="5">
        <v>-0.14491599999999999</v>
      </c>
      <c r="AM22" s="5">
        <v>-0.1948</v>
      </c>
      <c r="AN22" s="5">
        <v>-0.25121399999999999</v>
      </c>
      <c r="AO22" s="5">
        <v>-0.31857200000000002</v>
      </c>
      <c r="AP22" s="5">
        <v>-0.72113500000000008</v>
      </c>
      <c r="AQ22" s="5">
        <v>-1.6667970000000001</v>
      </c>
      <c r="AR22" s="5">
        <v>-2.3883779999999999</v>
      </c>
      <c r="AS22" s="5">
        <v>-3.1893370000000001</v>
      </c>
      <c r="AT22" s="5">
        <v>-3.7698609999999997</v>
      </c>
      <c r="AU22" s="5">
        <v>-3.8792200000000001</v>
      </c>
      <c r="AV22" s="5">
        <v>-3.9884599999999999</v>
      </c>
      <c r="AW22" s="5">
        <v>-4.0970200000000006</v>
      </c>
      <c r="AX22" s="5">
        <v>-4.2105899999999998</v>
      </c>
      <c r="AY22" s="5">
        <v>-4.3080299999999996</v>
      </c>
      <c r="AZ22" s="5">
        <v>-4.4201899999999998</v>
      </c>
      <c r="BA22" s="5">
        <v>-4.5277600000000007</v>
      </c>
      <c r="BB22" s="5">
        <v>-4.6377600000000001</v>
      </c>
      <c r="BC22" s="5">
        <v>-4.7414500000000004</v>
      </c>
      <c r="BD22" s="5">
        <v>-4.8435600000000001</v>
      </c>
      <c r="BE22" s="5">
        <v>-4.9370899999999995</v>
      </c>
      <c r="BF22" s="5">
        <v>-5.0201200000000004</v>
      </c>
      <c r="BG22" s="5">
        <v>-5.0874699999999997</v>
      </c>
      <c r="BH22" s="5">
        <v>-5.1436299999999999</v>
      </c>
      <c r="BI22" s="5">
        <v>-5.1870500000000002</v>
      </c>
      <c r="BK22" t="s">
        <v>75</v>
      </c>
      <c r="BL22" s="5">
        <v>435.91891060345716</v>
      </c>
      <c r="BM22" s="5">
        <v>441.20033093192654</v>
      </c>
      <c r="BN22" s="5">
        <v>446.00628288867949</v>
      </c>
      <c r="BO22" s="5">
        <v>450.6994681771742</v>
      </c>
      <c r="BP22" s="5">
        <v>454.87202667804877</v>
      </c>
      <c r="BQ22" s="5">
        <v>458.93555197886013</v>
      </c>
      <c r="BR22" s="5">
        <v>462.85117899760417</v>
      </c>
      <c r="BS22" s="5">
        <v>466.54306148165938</v>
      </c>
      <c r="BT22" s="5">
        <v>469.99312847925876</v>
      </c>
      <c r="BU22" s="5">
        <v>471.79139559997407</v>
      </c>
      <c r="BV22" s="5">
        <v>470.91907339846477</v>
      </c>
      <c r="BW22" s="5">
        <v>470.96812641835248</v>
      </c>
      <c r="BX22" s="5">
        <v>470.42775829993332</v>
      </c>
      <c r="BY22" s="5">
        <v>470.81064935948666</v>
      </c>
      <c r="BZ22" s="5">
        <v>473.30385576480177</v>
      </c>
      <c r="CA22" s="5">
        <v>475.563165548124</v>
      </c>
      <c r="CB22" s="5">
        <v>477.89507718670546</v>
      </c>
      <c r="CC22" s="5">
        <v>480.08029938146939</v>
      </c>
      <c r="CD22" s="5">
        <v>482.23285201620263</v>
      </c>
      <c r="CE22" s="5">
        <v>484.18857857033396</v>
      </c>
      <c r="CF22" s="5">
        <v>486.05059610958028</v>
      </c>
      <c r="CG22" s="5">
        <v>487.78706531966645</v>
      </c>
      <c r="CH22" s="5">
        <v>489.444513882416</v>
      </c>
      <c r="CI22" s="5">
        <v>491.00350905418571</v>
      </c>
      <c r="CJ22" s="5">
        <v>492.49798681530683</v>
      </c>
      <c r="CK22" s="5">
        <v>493.94025955955368</v>
      </c>
      <c r="CL22" s="5">
        <v>495.35835782489744</v>
      </c>
      <c r="CM22" s="5">
        <v>496.73182115820373</v>
      </c>
      <c r="CN22" s="5">
        <v>498.06733933720454</v>
      </c>
      <c r="CP22" s="5"/>
    </row>
    <row r="23" spans="1:94" x14ac:dyDescent="0.25">
      <c r="A23" t="s">
        <v>76</v>
      </c>
      <c r="B23" s="5">
        <v>0</v>
      </c>
      <c r="C23" s="5">
        <v>0</v>
      </c>
      <c r="D23" s="5">
        <v>0</v>
      </c>
      <c r="E23" s="5">
        <v>0</v>
      </c>
      <c r="F23" s="5">
        <v>0</v>
      </c>
      <c r="G23" s="5">
        <v>0</v>
      </c>
      <c r="H23" s="5">
        <v>0</v>
      </c>
      <c r="I23" s="5">
        <v>0</v>
      </c>
      <c r="J23" s="5">
        <v>0</v>
      </c>
      <c r="K23" s="5">
        <v>-0.26532099999999997</v>
      </c>
      <c r="L23" s="5">
        <v>-1.0313600000000001</v>
      </c>
      <c r="M23" s="5">
        <v>-1.56619</v>
      </c>
      <c r="N23" s="5">
        <v>-2.1625299999999998</v>
      </c>
      <c r="O23" s="5">
        <v>-2.5463300000000002</v>
      </c>
      <c r="P23" s="5">
        <v>-2.4923700000000002</v>
      </c>
      <c r="Q23" s="5">
        <v>-2.4466700000000001</v>
      </c>
      <c r="R23" s="5">
        <v>-2.4147099999999999</v>
      </c>
      <c r="S23" s="5">
        <v>-2.3930500000000001</v>
      </c>
      <c r="T23" s="5">
        <v>-2.3594900000000001</v>
      </c>
      <c r="U23" s="5">
        <v>-2.34727</v>
      </c>
      <c r="V23" s="5">
        <v>-2.33765</v>
      </c>
      <c r="W23" s="5">
        <v>-2.3321399999999999</v>
      </c>
      <c r="X23" s="5">
        <v>-2.3237700000000001</v>
      </c>
      <c r="Y23" s="5">
        <v>-2.3146599999999999</v>
      </c>
      <c r="Z23" s="5">
        <v>-2.3020399999999999</v>
      </c>
      <c r="AA23" s="5">
        <v>-2.2847300000000001</v>
      </c>
      <c r="AB23" s="5">
        <v>-2.26091</v>
      </c>
      <c r="AC23" s="5">
        <v>-2.2299000000000002</v>
      </c>
      <c r="AD23" s="5">
        <v>-2.1901700000000002</v>
      </c>
      <c r="AF23" t="s">
        <v>76</v>
      </c>
      <c r="AG23" s="5">
        <v>1.7109679999999999E-2</v>
      </c>
      <c r="AH23" s="5">
        <v>-1.6118219999999999E-4</v>
      </c>
      <c r="AI23" s="5">
        <v>-4.1961560000000002E-2</v>
      </c>
      <c r="AJ23" s="5">
        <v>-9.5914749999999993E-2</v>
      </c>
      <c r="AK23" s="5">
        <v>-0.20102600000000001</v>
      </c>
      <c r="AL23" s="5">
        <v>-0.27108399999999999</v>
      </c>
      <c r="AM23" s="5">
        <v>-0.31303599999999998</v>
      </c>
      <c r="AN23" s="5">
        <v>-0.35433399999999998</v>
      </c>
      <c r="AO23" s="5">
        <v>-0.39095400000000002</v>
      </c>
      <c r="AP23" s="5">
        <v>-0.73008799999999996</v>
      </c>
      <c r="AQ23" s="5">
        <v>-1.5569230000000001</v>
      </c>
      <c r="AR23" s="5">
        <v>-2.12622</v>
      </c>
      <c r="AS23" s="5">
        <v>-2.7489749999999997</v>
      </c>
      <c r="AT23" s="5">
        <v>-3.149165</v>
      </c>
      <c r="AU23" s="5">
        <v>-3.1197620000000001</v>
      </c>
      <c r="AV23" s="5">
        <v>-3.0925500000000001</v>
      </c>
      <c r="AW23" s="5">
        <v>-3.0859939999999999</v>
      </c>
      <c r="AX23" s="5">
        <v>-3.089934</v>
      </c>
      <c r="AY23" s="5">
        <v>-3.085426</v>
      </c>
      <c r="AZ23" s="5">
        <v>-3.1146430000000001</v>
      </c>
      <c r="BA23" s="5">
        <v>-3.152981</v>
      </c>
      <c r="BB23" s="5">
        <v>-3.2032289999999999</v>
      </c>
      <c r="BC23" s="5">
        <v>-3.254108</v>
      </c>
      <c r="BD23" s="5">
        <v>-3.312173</v>
      </c>
      <c r="BE23" s="5">
        <v>-3.3677700000000002</v>
      </c>
      <c r="BF23" s="5">
        <v>-3.4165299999999998</v>
      </c>
      <c r="BG23" s="5">
        <v>-3.44537</v>
      </c>
      <c r="BH23" s="5">
        <v>-3.46929</v>
      </c>
      <c r="BI23" s="5">
        <v>-3.4859600000000004</v>
      </c>
      <c r="BK23" t="s">
        <v>76</v>
      </c>
      <c r="BL23" s="5">
        <v>2506.5974841894781</v>
      </c>
      <c r="BM23" s="5">
        <v>2539.8565217673336</v>
      </c>
      <c r="BN23" s="5">
        <v>2570.9573319484557</v>
      </c>
      <c r="BO23" s="5">
        <v>2602.616604078883</v>
      </c>
      <c r="BP23" s="5">
        <v>2632.1935220243345</v>
      </c>
      <c r="BQ23" s="5">
        <v>2663.748501008743</v>
      </c>
      <c r="BR23" s="5">
        <v>2695.8099126329644</v>
      </c>
      <c r="BS23" s="5">
        <v>2727.3344486383085</v>
      </c>
      <c r="BT23" s="5">
        <v>2757.5115832353204</v>
      </c>
      <c r="BU23" s="5">
        <v>2778.4097456546619</v>
      </c>
      <c r="BV23" s="5">
        <v>2784.3208382842772</v>
      </c>
      <c r="BW23" s="5">
        <v>2796.3740893631907</v>
      </c>
      <c r="BX23" s="5">
        <v>2804.8746913039813</v>
      </c>
      <c r="BY23" s="5">
        <v>2818.8203238040519</v>
      </c>
      <c r="BZ23" s="5">
        <v>2844.1132272099198</v>
      </c>
      <c r="CA23" s="5">
        <v>2868.1615340710373</v>
      </c>
      <c r="CB23" s="5">
        <v>2892.0116002757686</v>
      </c>
      <c r="CC23" s="5">
        <v>2914.9319799568625</v>
      </c>
      <c r="CD23" s="5">
        <v>2937.5659634864369</v>
      </c>
      <c r="CE23" s="5">
        <v>2958.5684050833079</v>
      </c>
      <c r="CF23" s="5">
        <v>2978.7034286525691</v>
      </c>
      <c r="CG23" s="5">
        <v>2997.9032367758614</v>
      </c>
      <c r="CH23" s="5">
        <v>3016.5191337660349</v>
      </c>
      <c r="CI23" s="5">
        <v>3034.3686295792704</v>
      </c>
      <c r="CJ23" s="5">
        <v>3051.7285249854035</v>
      </c>
      <c r="CK23" s="5">
        <v>3068.7407492903826</v>
      </c>
      <c r="CL23" s="5">
        <v>3085.8201494180689</v>
      </c>
      <c r="CM23" s="5">
        <v>3102.5028859274639</v>
      </c>
      <c r="CN23" s="5">
        <v>3118.8417391064158</v>
      </c>
      <c r="CO23" s="37"/>
      <c r="CP23" s="5"/>
    </row>
    <row r="24" spans="1:94" x14ac:dyDescent="0.25">
      <c r="A24" t="s">
        <v>77</v>
      </c>
      <c r="B24" s="5">
        <v>0</v>
      </c>
      <c r="C24" s="5">
        <v>0</v>
      </c>
      <c r="D24" s="5">
        <v>0</v>
      </c>
      <c r="E24" s="5">
        <v>0</v>
      </c>
      <c r="F24" s="5">
        <v>0</v>
      </c>
      <c r="G24" s="5">
        <v>0</v>
      </c>
      <c r="H24" s="5">
        <v>0</v>
      </c>
      <c r="I24" s="5">
        <v>0</v>
      </c>
      <c r="J24" s="5">
        <v>0</v>
      </c>
      <c r="K24" s="5">
        <v>-0.122056</v>
      </c>
      <c r="L24" s="5">
        <v>-0.47748000000000002</v>
      </c>
      <c r="M24" s="5">
        <v>-0.72333000000000003</v>
      </c>
      <c r="N24" s="5">
        <v>-0.99656100000000003</v>
      </c>
      <c r="O24" s="5">
        <v>-1.1694100000000001</v>
      </c>
      <c r="P24" s="5">
        <v>-1.1496500000000001</v>
      </c>
      <c r="Q24" s="5">
        <v>-1.1390499999999999</v>
      </c>
      <c r="R24" s="5">
        <v>-1.13243</v>
      </c>
      <c r="S24" s="5">
        <v>-1.1281600000000001</v>
      </c>
      <c r="T24" s="5">
        <v>-1.11578</v>
      </c>
      <c r="U24" s="5">
        <v>-1.1129500000000001</v>
      </c>
      <c r="V24" s="5">
        <v>-1.1081300000000001</v>
      </c>
      <c r="W24" s="5">
        <v>-1.10277</v>
      </c>
      <c r="X24" s="5">
        <v>-1.09507</v>
      </c>
      <c r="Y24" s="5">
        <v>-1.08578</v>
      </c>
      <c r="Z24" s="5">
        <v>-1.0760000000000001</v>
      </c>
      <c r="AA24" s="5">
        <v>-1.0646800000000001</v>
      </c>
      <c r="AB24" s="5">
        <v>-1.0528</v>
      </c>
      <c r="AC24" s="5">
        <v>-1.0382499999999999</v>
      </c>
      <c r="AD24" s="5">
        <v>-1.0207599999999999</v>
      </c>
      <c r="AF24" t="s">
        <v>77</v>
      </c>
      <c r="AG24" s="5">
        <v>-2.337972E-2</v>
      </c>
      <c r="AH24" s="5">
        <v>1.7883920000000001E-2</v>
      </c>
      <c r="AI24" s="5">
        <v>5.0763540000000003E-2</v>
      </c>
      <c r="AJ24" s="5">
        <v>6.2568260000000001E-2</v>
      </c>
      <c r="AK24" s="5">
        <v>0.19847600000000001</v>
      </c>
      <c r="AL24" s="5">
        <v>0.33254099999999998</v>
      </c>
      <c r="AM24" s="5">
        <v>0.35248800000000002</v>
      </c>
      <c r="AN24" s="5">
        <v>0.35921700000000001</v>
      </c>
      <c r="AO24" s="5">
        <v>0.34653600000000001</v>
      </c>
      <c r="AP24" s="5">
        <v>0.39726999999999996</v>
      </c>
      <c r="AQ24" s="5">
        <v>0.31787199999999993</v>
      </c>
      <c r="AR24" s="5">
        <v>0.15726099999999998</v>
      </c>
      <c r="AS24" s="5">
        <v>-7.2552000000000061E-2</v>
      </c>
      <c r="AT24" s="5">
        <v>-0.27979700000000007</v>
      </c>
      <c r="AU24" s="5">
        <v>-0.32521600000000006</v>
      </c>
      <c r="AV24" s="5">
        <v>-0.49652899999999989</v>
      </c>
      <c r="AW24" s="5">
        <v>-0.52268400000000004</v>
      </c>
      <c r="AX24" s="5">
        <v>-0.571496</v>
      </c>
      <c r="AY24" s="5">
        <v>-0.60058500000000004</v>
      </c>
      <c r="AZ24" s="5">
        <v>-0.6033170000000001</v>
      </c>
      <c r="BA24" s="5">
        <v>-0.56986700000000001</v>
      </c>
      <c r="BB24" s="5">
        <v>-0.48824100000000004</v>
      </c>
      <c r="BC24" s="5">
        <v>-0.389212</v>
      </c>
      <c r="BD24" s="5">
        <v>-0.22605500000000001</v>
      </c>
      <c r="BE24" s="5">
        <v>-7.5390000000000068E-2</v>
      </c>
      <c r="BF24" s="5">
        <v>4.984999999999995E-2</v>
      </c>
      <c r="BG24" s="5">
        <v>4.1930000000000023E-2</v>
      </c>
      <c r="BH24" s="5">
        <v>5.3279999999999994E-2</v>
      </c>
      <c r="BI24" s="5">
        <v>7.5180000000000025E-2</v>
      </c>
      <c r="BK24" t="s">
        <v>77</v>
      </c>
      <c r="BL24" s="5">
        <v>3335.696356837419</v>
      </c>
      <c r="BM24" s="5">
        <v>3388.5550973015766</v>
      </c>
      <c r="BN24" s="5">
        <v>3437.7406669548723</v>
      </c>
      <c r="BO24" s="5">
        <v>3485.1464170834361</v>
      </c>
      <c r="BP24" s="5">
        <v>3535.5396782036555</v>
      </c>
      <c r="BQ24" s="5">
        <v>3585.2622855412224</v>
      </c>
      <c r="BR24" s="5">
        <v>3632.7630988165106</v>
      </c>
      <c r="BS24" s="5">
        <v>3678.6391679289609</v>
      </c>
      <c r="BT24" s="5">
        <v>3726.0320130953078</v>
      </c>
      <c r="BU24" s="5">
        <v>3775.9138495752595</v>
      </c>
      <c r="BV24" s="5">
        <v>3821.7084912560726</v>
      </c>
      <c r="BW24" s="5">
        <v>3863.1376170030544</v>
      </c>
      <c r="BX24" s="5">
        <v>3900.9325159736868</v>
      </c>
      <c r="BY24" s="5">
        <v>3938.4449000939858</v>
      </c>
      <c r="BZ24" s="5">
        <v>3981.4510127642984</v>
      </c>
      <c r="CA24" s="5">
        <v>4018.0745593907136</v>
      </c>
      <c r="CB24" s="5">
        <v>4060.6957819241297</v>
      </c>
      <c r="CC24" s="5">
        <v>4101.7714245292018</v>
      </c>
      <c r="CD24" s="5">
        <v>4143.1079262520298</v>
      </c>
      <c r="CE24" s="5">
        <v>4185.0231187814961</v>
      </c>
      <c r="CF24" s="5">
        <v>4228.0023188361974</v>
      </c>
      <c r="CG24" s="5">
        <v>4272.6105682355692</v>
      </c>
      <c r="CH24" s="5">
        <v>4317.5737173921489</v>
      </c>
      <c r="CI24" s="5">
        <v>4364.9456667211243</v>
      </c>
      <c r="CJ24" s="5">
        <v>4411.4192007403062</v>
      </c>
      <c r="CK24" s="5">
        <v>4456.3819680256747</v>
      </c>
      <c r="CL24" s="5">
        <v>4494.9472494552429</v>
      </c>
      <c r="CM24" s="5">
        <v>4533.8340282935387</v>
      </c>
      <c r="CN24" s="5">
        <v>4572.6554145809869</v>
      </c>
      <c r="CP24" s="5"/>
    </row>
    <row r="25" spans="1:94" x14ac:dyDescent="0.25">
      <c r="A25" t="s">
        <v>78</v>
      </c>
      <c r="B25" s="5">
        <v>0</v>
      </c>
      <c r="C25" s="5">
        <v>0</v>
      </c>
      <c r="D25" s="5">
        <v>0</v>
      </c>
      <c r="E25" s="5">
        <v>0</v>
      </c>
      <c r="F25" s="5">
        <v>0</v>
      </c>
      <c r="G25" s="5">
        <v>0</v>
      </c>
      <c r="H25" s="5">
        <v>0</v>
      </c>
      <c r="I25" s="5">
        <v>0</v>
      </c>
      <c r="J25" s="5">
        <v>0</v>
      </c>
      <c r="K25" s="5">
        <v>-4.6402869999999999E-2</v>
      </c>
      <c r="L25" s="5">
        <v>-0.16506799999999999</v>
      </c>
      <c r="M25" s="5">
        <v>-0.28015099999999998</v>
      </c>
      <c r="N25" s="5">
        <v>-0.39494899999999999</v>
      </c>
      <c r="O25" s="5">
        <v>-0.49106699999999998</v>
      </c>
      <c r="P25" s="5">
        <v>-0.56042000000000003</v>
      </c>
      <c r="Q25" s="5">
        <v>-0.61080299999999998</v>
      </c>
      <c r="R25" s="5">
        <v>-0.65160799999999997</v>
      </c>
      <c r="S25" s="5">
        <v>-0.68148799999999998</v>
      </c>
      <c r="T25" s="5">
        <v>-0.70242599999999999</v>
      </c>
      <c r="U25" s="5">
        <v>-0.71611599999999997</v>
      </c>
      <c r="V25" s="5">
        <v>-0.72502100000000003</v>
      </c>
      <c r="W25" s="5">
        <v>-0.73108200000000001</v>
      </c>
      <c r="X25" s="5">
        <v>-0.73584300000000002</v>
      </c>
      <c r="Y25" s="5">
        <v>-0.74073100000000003</v>
      </c>
      <c r="Z25" s="5">
        <v>-0.74666100000000002</v>
      </c>
      <c r="AA25" s="5">
        <v>-0.75487800000000005</v>
      </c>
      <c r="AB25" s="5">
        <v>-0.76637200000000005</v>
      </c>
      <c r="AC25" s="5">
        <v>-0.78235200000000005</v>
      </c>
      <c r="AD25" s="5">
        <v>-0.80396599999999996</v>
      </c>
      <c r="AF25" t="s">
        <v>78</v>
      </c>
      <c r="AG25" s="5">
        <v>4.4287220000000004E-3</v>
      </c>
      <c r="AH25" s="5">
        <v>-8.4427730000000006E-3</v>
      </c>
      <c r="AI25" s="5">
        <v>-2.585877E-2</v>
      </c>
      <c r="AJ25" s="5">
        <v>-4.1676539999999998E-2</v>
      </c>
      <c r="AK25" s="5">
        <v>-0.10038900000000001</v>
      </c>
      <c r="AL25" s="5">
        <v>-0.13883300000000001</v>
      </c>
      <c r="AM25" s="5">
        <v>-0.157551</v>
      </c>
      <c r="AN25" s="5">
        <v>-0.16781199999999999</v>
      </c>
      <c r="AO25" s="5">
        <v>-0.16631299999999999</v>
      </c>
      <c r="AP25" s="5">
        <v>-0.23134387000000001</v>
      </c>
      <c r="AQ25" s="5">
        <v>-0.35533300000000001</v>
      </c>
      <c r="AR25" s="5">
        <v>-0.45596199999999998</v>
      </c>
      <c r="AS25" s="5">
        <v>-0.54382200000000003</v>
      </c>
      <c r="AT25" s="5">
        <v>-0.59933700000000001</v>
      </c>
      <c r="AU25" s="5">
        <v>-0.62569402000000007</v>
      </c>
      <c r="AV25" s="5">
        <v>-0.61905833499999996</v>
      </c>
      <c r="AW25" s="5">
        <v>-0.60825479999999998</v>
      </c>
      <c r="AX25" s="5">
        <v>-0.58364671000000001</v>
      </c>
      <c r="AY25" s="5">
        <v>-0.54918</v>
      </c>
      <c r="AZ25" s="5">
        <v>-0.51629400000000003</v>
      </c>
      <c r="BA25" s="5">
        <v>-0.48351</v>
      </c>
      <c r="BB25" s="5">
        <v>-0.45422000000000001</v>
      </c>
      <c r="BC25" s="5">
        <v>-0.42779100000000003</v>
      </c>
      <c r="BD25" s="5">
        <v>-0.40890600000000005</v>
      </c>
      <c r="BE25" s="5">
        <v>-0.39535700000000001</v>
      </c>
      <c r="BF25" s="5">
        <v>-0.38479300000000005</v>
      </c>
      <c r="BG25" s="5">
        <v>-0.36840700000000004</v>
      </c>
      <c r="BH25" s="5">
        <v>-0.35528100000000007</v>
      </c>
      <c r="BI25" s="5">
        <v>-0.34687599999999996</v>
      </c>
      <c r="BK25" t="s">
        <v>78</v>
      </c>
      <c r="BL25" s="5">
        <v>365.84527033588967</v>
      </c>
      <c r="BM25" s="5">
        <v>375.15197262277712</v>
      </c>
      <c r="BN25" s="5">
        <v>384.40494201815403</v>
      </c>
      <c r="BO25" s="5">
        <v>393.76923853362933</v>
      </c>
      <c r="BP25" s="5">
        <v>403.06968010067459</v>
      </c>
      <c r="BQ25" s="5">
        <v>412.94778476335506</v>
      </c>
      <c r="BR25" s="5">
        <v>423.34184465295647</v>
      </c>
      <c r="BS25" s="5">
        <v>434.13723308667818</v>
      </c>
      <c r="BT25" s="5">
        <v>445.36301980378056</v>
      </c>
      <c r="BU25" s="5">
        <v>456.54472002230915</v>
      </c>
      <c r="BV25" s="5">
        <v>467.63722322866533</v>
      </c>
      <c r="BW25" s="5">
        <v>479.04063072809561</v>
      </c>
      <c r="BX25" s="5">
        <v>490.41599106163505</v>
      </c>
      <c r="BY25" s="5">
        <v>502.03020360810666</v>
      </c>
      <c r="BZ25" s="5">
        <v>513.87992826213679</v>
      </c>
      <c r="CA25" s="5">
        <v>526.0199049272328</v>
      </c>
      <c r="CB25" s="5">
        <v>538.27945410471375</v>
      </c>
      <c r="CC25" s="5">
        <v>550.72628533590432</v>
      </c>
      <c r="CD25" s="5">
        <v>563.34952652826451</v>
      </c>
      <c r="CE25" s="5">
        <v>576.08279631462688</v>
      </c>
      <c r="CF25" s="5">
        <v>588.93317411080011</v>
      </c>
      <c r="CG25" s="5">
        <v>601.87991802417366</v>
      </c>
      <c r="CH25" s="5">
        <v>614.92364520221247</v>
      </c>
      <c r="CI25" s="5">
        <v>628.03075334698508</v>
      </c>
      <c r="CJ25" s="5">
        <v>641.20730074350138</v>
      </c>
      <c r="CK25" s="5">
        <v>654.45978181998134</v>
      </c>
      <c r="CL25" s="5">
        <v>667.83788116767528</v>
      </c>
      <c r="CM25" s="5">
        <v>681.27293029404063</v>
      </c>
      <c r="CN25" s="5">
        <v>694.7419850371864</v>
      </c>
      <c r="CP25" s="5"/>
    </row>
    <row r="26" spans="1:94" x14ac:dyDescent="0.25">
      <c r="A26" t="s">
        <v>79</v>
      </c>
      <c r="B26" s="5">
        <v>0</v>
      </c>
      <c r="C26" s="5">
        <v>0</v>
      </c>
      <c r="D26" s="5">
        <v>0</v>
      </c>
      <c r="E26" s="5">
        <v>0</v>
      </c>
      <c r="F26" s="5">
        <v>0</v>
      </c>
      <c r="G26" s="5">
        <v>0</v>
      </c>
      <c r="H26" s="5">
        <v>0</v>
      </c>
      <c r="I26" s="5">
        <v>0</v>
      </c>
      <c r="J26" s="5">
        <v>0</v>
      </c>
      <c r="K26" s="5">
        <v>4.6347339999999997E-3</v>
      </c>
      <c r="L26" s="5">
        <v>3.5625749999999998E-2</v>
      </c>
      <c r="M26" s="5">
        <v>8.222757E-2</v>
      </c>
      <c r="N26" s="5">
        <v>0.127412</v>
      </c>
      <c r="O26" s="5">
        <v>0.163794</v>
      </c>
      <c r="P26" s="5">
        <v>0.16989899999999999</v>
      </c>
      <c r="Q26" s="5">
        <v>0.15445700000000001</v>
      </c>
      <c r="R26" s="5">
        <v>0.13641</v>
      </c>
      <c r="S26" s="5">
        <v>0.121894</v>
      </c>
      <c r="T26" s="5">
        <v>0.11154500000000001</v>
      </c>
      <c r="U26" s="5">
        <v>0.10593</v>
      </c>
      <c r="V26" s="5">
        <v>0.104338</v>
      </c>
      <c r="W26" s="5">
        <v>0.104752</v>
      </c>
      <c r="X26" s="5">
        <v>0.10513699999999999</v>
      </c>
      <c r="Y26" s="5">
        <v>0.104655</v>
      </c>
      <c r="Z26" s="5">
        <v>0.101896</v>
      </c>
      <c r="AA26" s="5">
        <v>9.6154799999999999E-2</v>
      </c>
      <c r="AB26" s="5">
        <v>8.5884810000000006E-2</v>
      </c>
      <c r="AC26" s="5">
        <v>7.1498549999999994E-2</v>
      </c>
      <c r="AD26" s="5">
        <v>5.2236159999999997E-2</v>
      </c>
      <c r="AF26" t="s">
        <v>79</v>
      </c>
      <c r="AG26" s="5">
        <v>8.1086130000000006E-3</v>
      </c>
      <c r="AH26" s="5">
        <v>1.7347969999999999E-3</v>
      </c>
      <c r="AI26" s="5">
        <v>-1.8697459999999999E-2</v>
      </c>
      <c r="AJ26" s="5">
        <v>-3.8709889999999997E-2</v>
      </c>
      <c r="AK26" s="5">
        <v>0.77322199999999996</v>
      </c>
      <c r="AL26" s="5">
        <v>1.54647</v>
      </c>
      <c r="AM26" s="5">
        <v>1.9018999999999999</v>
      </c>
      <c r="AN26" s="5">
        <v>2.1239599999999998</v>
      </c>
      <c r="AO26" s="5">
        <v>2.35867</v>
      </c>
      <c r="AP26" s="5">
        <v>3.9596347340000002</v>
      </c>
      <c r="AQ26" s="5">
        <v>5.9208757500000004</v>
      </c>
      <c r="AR26" s="5">
        <v>6.9031575699999994</v>
      </c>
      <c r="AS26" s="5">
        <v>7.5945919999999996</v>
      </c>
      <c r="AT26" s="5">
        <v>7.8873340000000001</v>
      </c>
      <c r="AU26" s="5">
        <v>7.8280690000000002</v>
      </c>
      <c r="AV26" s="5">
        <v>7.2441469999999999</v>
      </c>
      <c r="AW26" s="5">
        <v>7.3384599999999995</v>
      </c>
      <c r="AX26" s="5">
        <v>7.3553639999999998</v>
      </c>
      <c r="AY26" s="5">
        <v>7.4400449999999996</v>
      </c>
      <c r="AZ26" s="5">
        <v>7.5388500000000001</v>
      </c>
      <c r="BA26" s="5">
        <v>7.8230979999999999</v>
      </c>
      <c r="BB26" s="5">
        <v>8.3450319999999998</v>
      </c>
      <c r="BC26" s="5">
        <v>8.9464369999999995</v>
      </c>
      <c r="BD26" s="5">
        <v>9.8448049999999991</v>
      </c>
      <c r="BE26" s="5">
        <v>10.639396</v>
      </c>
      <c r="BF26" s="5">
        <v>11.3137548</v>
      </c>
      <c r="BG26" s="5">
        <v>11.36448481</v>
      </c>
      <c r="BH26" s="5">
        <v>11.488598549999999</v>
      </c>
      <c r="BI26" s="5">
        <v>11.644536159999999</v>
      </c>
      <c r="BK26" t="s">
        <v>79</v>
      </c>
      <c r="BL26" s="5">
        <v>1850.2524163625897</v>
      </c>
      <c r="BM26" s="5">
        <v>1884.0111965934695</v>
      </c>
      <c r="BN26" s="5">
        <v>1916.6396338156253</v>
      </c>
      <c r="BO26" s="5">
        <v>1948.227576540944</v>
      </c>
      <c r="BP26" s="5">
        <v>1995.2796241461367</v>
      </c>
      <c r="BQ26" s="5">
        <v>2041.8423101499122</v>
      </c>
      <c r="BR26" s="5">
        <v>2079.7708838009953</v>
      </c>
      <c r="BS26" s="5">
        <v>2114.3882619810283</v>
      </c>
      <c r="BT26" s="5">
        <v>2148.7855986353889</v>
      </c>
      <c r="BU26" s="5">
        <v>2211.6155572446432</v>
      </c>
      <c r="BV26" s="5">
        <v>2282.252312416836</v>
      </c>
      <c r="BW26" s="5">
        <v>2331.999018724604</v>
      </c>
      <c r="BX26" s="5">
        <v>2374.9576568810926</v>
      </c>
      <c r="BY26" s="5">
        <v>2408.7421489536091</v>
      </c>
      <c r="BZ26" s="5">
        <v>2434.2575789036546</v>
      </c>
      <c r="CA26" s="5">
        <v>2447.4597273362388</v>
      </c>
      <c r="CB26" s="5">
        <v>2475.6340766530852</v>
      </c>
      <c r="CC26" s="5">
        <v>2501.6661469179298</v>
      </c>
      <c r="CD26" s="5">
        <v>2528.9660062117223</v>
      </c>
      <c r="CE26" s="5">
        <v>2556.3058739679836</v>
      </c>
      <c r="CF26" s="5">
        <v>2587.7991029042082</v>
      </c>
      <c r="CG26" s="5">
        <v>2624.8307163352247</v>
      </c>
      <c r="CH26" s="5">
        <v>2663.6821875615246</v>
      </c>
      <c r="CI26" s="5">
        <v>2709.7585894800968</v>
      </c>
      <c r="CJ26" s="5">
        <v>2753.2581956956146</v>
      </c>
      <c r="CK26" s="5">
        <v>2793.6726211828345</v>
      </c>
      <c r="CL26" s="5">
        <v>2818.1562544058033</v>
      </c>
      <c r="CM26" s="5">
        <v>2844.0769188643344</v>
      </c>
      <c r="CN26" s="5">
        <v>2870.3821328439558</v>
      </c>
      <c r="CP26" s="5"/>
    </row>
    <row r="27" spans="1:94" x14ac:dyDescent="0.25">
      <c r="A27" t="s">
        <v>80</v>
      </c>
      <c r="B27" s="5">
        <v>0</v>
      </c>
      <c r="C27" s="5">
        <v>0</v>
      </c>
      <c r="D27" s="5">
        <v>0</v>
      </c>
      <c r="E27" s="5">
        <v>0</v>
      </c>
      <c r="F27" s="5">
        <v>0</v>
      </c>
      <c r="G27" s="5">
        <v>0</v>
      </c>
      <c r="H27" s="5">
        <v>0</v>
      </c>
      <c r="I27" s="5">
        <v>0</v>
      </c>
      <c r="J27" s="5">
        <v>0</v>
      </c>
      <c r="K27" s="5">
        <v>-0.21210200000000001</v>
      </c>
      <c r="L27" s="5">
        <v>-0.569075</v>
      </c>
      <c r="M27" s="5">
        <v>-0.877189</v>
      </c>
      <c r="N27" s="5">
        <v>-1.18892</v>
      </c>
      <c r="O27" s="5">
        <v>-1.45546</v>
      </c>
      <c r="P27" s="5">
        <v>-1.6668000000000001</v>
      </c>
      <c r="Q27" s="5">
        <v>-1.84595</v>
      </c>
      <c r="R27" s="5">
        <v>-2.0185399999999998</v>
      </c>
      <c r="S27" s="5">
        <v>-2.1727099999999999</v>
      </c>
      <c r="T27" s="5">
        <v>-2.3098700000000001</v>
      </c>
      <c r="U27" s="5">
        <v>-2.4293999999999998</v>
      </c>
      <c r="V27" s="5">
        <v>-2.5347300000000001</v>
      </c>
      <c r="W27" s="5">
        <v>-2.6269399999999998</v>
      </c>
      <c r="X27" s="5">
        <v>-2.7070400000000001</v>
      </c>
      <c r="Y27" s="5">
        <v>-2.7763300000000002</v>
      </c>
      <c r="Z27" s="5">
        <v>-2.8351000000000002</v>
      </c>
      <c r="AA27" s="5">
        <v>-2.8851900000000001</v>
      </c>
      <c r="AB27" s="5">
        <v>-2.92767</v>
      </c>
      <c r="AC27" s="5">
        <v>-2.9643700000000002</v>
      </c>
      <c r="AD27" s="5">
        <v>-2.99668</v>
      </c>
      <c r="AF27" t="s">
        <v>80</v>
      </c>
      <c r="AG27" s="5">
        <v>8.3945370000000005E-3</v>
      </c>
      <c r="AH27" s="5">
        <v>-3.2096590000000001E-3</v>
      </c>
      <c r="AI27" s="5">
        <v>-1.5767659999999999E-2</v>
      </c>
      <c r="AJ27" s="5">
        <v>-2.4293410000000001E-2</v>
      </c>
      <c r="AK27" s="5">
        <v>-0.65107499999999996</v>
      </c>
      <c r="AL27" s="5">
        <v>-0.73306300000000002</v>
      </c>
      <c r="AM27" s="5">
        <v>-0.73905600000000005</v>
      </c>
      <c r="AN27" s="5">
        <v>-0.74596700000000005</v>
      </c>
      <c r="AO27" s="5">
        <v>-0.75039100000000003</v>
      </c>
      <c r="AP27" s="5">
        <v>-1.6480220000000001</v>
      </c>
      <c r="AQ27" s="5">
        <v>-2.008645</v>
      </c>
      <c r="AR27" s="5">
        <v>-2.3128989999999998</v>
      </c>
      <c r="AS27" s="5">
        <v>-2.64134</v>
      </c>
      <c r="AT27" s="5">
        <v>-2.9142099999999997</v>
      </c>
      <c r="AU27" s="5">
        <v>-3.1578499999999998</v>
      </c>
      <c r="AV27" s="5">
        <v>-3.3567299999999998</v>
      </c>
      <c r="AW27" s="5">
        <v>-3.5553799999999995</v>
      </c>
      <c r="AX27" s="5">
        <v>-3.7295699999999998</v>
      </c>
      <c r="AY27" s="5">
        <v>-3.8978299999999999</v>
      </c>
      <c r="AZ27" s="5">
        <v>-4.0495700000000001</v>
      </c>
      <c r="BA27" s="5">
        <v>-4.1890999999999998</v>
      </c>
      <c r="BB27" s="5">
        <v>-4.3175499999999998</v>
      </c>
      <c r="BC27" s="5">
        <v>-4.4383900000000001</v>
      </c>
      <c r="BD27" s="5">
        <v>-4.5541800000000006</v>
      </c>
      <c r="BE27" s="5">
        <v>-4.66465</v>
      </c>
      <c r="BF27" s="5">
        <v>-4.7675400000000003</v>
      </c>
      <c r="BG27" s="5">
        <v>-4.85738</v>
      </c>
      <c r="BH27" s="5">
        <v>-4.9449399999999999</v>
      </c>
      <c r="BI27" s="5">
        <v>-5.0316399999999994</v>
      </c>
      <c r="BK27" t="s">
        <v>80</v>
      </c>
      <c r="BL27" s="5">
        <v>172.32662557826632</v>
      </c>
      <c r="BM27" s="5">
        <v>173.55035499519832</v>
      </c>
      <c r="BN27" s="5">
        <v>173.31454670111566</v>
      </c>
      <c r="BO27" s="5">
        <v>172.68720895813613</v>
      </c>
      <c r="BP27" s="5">
        <v>170.75927846732861</v>
      </c>
      <c r="BQ27" s="5">
        <v>170.7255196084916</v>
      </c>
      <c r="BR27" s="5">
        <v>171.92341315060074</v>
      </c>
      <c r="BS27" s="5">
        <v>173.19396443729633</v>
      </c>
      <c r="BT27" s="5">
        <v>175.61057542357344</v>
      </c>
      <c r="BU27" s="5">
        <v>176.53341811065243</v>
      </c>
      <c r="BV27" s="5">
        <v>178.48288677986369</v>
      </c>
      <c r="BW27" s="5">
        <v>180.63343669248181</v>
      </c>
      <c r="BX27" s="5">
        <v>181.69589079315125</v>
      </c>
      <c r="BY27" s="5">
        <v>182.84233608772058</v>
      </c>
      <c r="BZ27" s="5">
        <v>184.02554061179578</v>
      </c>
      <c r="CA27" s="5">
        <v>185.28684401608095</v>
      </c>
      <c r="CB27" s="5">
        <v>186.53018761367917</v>
      </c>
      <c r="CC27" s="5">
        <v>187.8104653416182</v>
      </c>
      <c r="CD27" s="5">
        <v>189.09512415168319</v>
      </c>
      <c r="CE27" s="5">
        <v>190.40175649614901</v>
      </c>
      <c r="CF27" s="5">
        <v>191.72336589121423</v>
      </c>
      <c r="CG27" s="5">
        <v>193.05782613899436</v>
      </c>
      <c r="CH27" s="5">
        <v>194.39881365006983</v>
      </c>
      <c r="CI27" s="5">
        <v>195.7395332639299</v>
      </c>
      <c r="CJ27" s="5">
        <v>197.07979056755522</v>
      </c>
      <c r="CK27" s="5">
        <v>198.42295507160068</v>
      </c>
      <c r="CL27" s="5">
        <v>199.77830954948448</v>
      </c>
      <c r="CM27" s="5">
        <v>201.12205894645382</v>
      </c>
      <c r="CN27" s="5">
        <v>202.44905117900245</v>
      </c>
      <c r="CP27" s="5"/>
    </row>
    <row r="28" spans="1:94" x14ac:dyDescent="0.25">
      <c r="A28" t="s">
        <v>81</v>
      </c>
      <c r="B28" s="5">
        <v>0</v>
      </c>
      <c r="C28" s="5">
        <v>0</v>
      </c>
      <c r="D28" s="5">
        <v>0</v>
      </c>
      <c r="E28" s="5">
        <v>0</v>
      </c>
      <c r="F28" s="5">
        <v>0</v>
      </c>
      <c r="G28" s="5">
        <v>0</v>
      </c>
      <c r="H28" s="5">
        <v>0</v>
      </c>
      <c r="I28" s="5">
        <v>0</v>
      </c>
      <c r="J28" s="5">
        <v>0</v>
      </c>
      <c r="K28" s="5">
        <v>1.7013150000000001E-2</v>
      </c>
      <c r="L28" s="5">
        <v>6.9395310000000002E-2</v>
      </c>
      <c r="M28" s="5">
        <v>0.113063</v>
      </c>
      <c r="N28" s="5">
        <v>0.16556699999999999</v>
      </c>
      <c r="O28" s="5">
        <v>0.20879200000000001</v>
      </c>
      <c r="P28" s="5">
        <v>0.22799900000000001</v>
      </c>
      <c r="Q28" s="5">
        <v>0.244951</v>
      </c>
      <c r="R28" s="5">
        <v>0.26003900000000002</v>
      </c>
      <c r="S28" s="5">
        <v>0.27389799999999997</v>
      </c>
      <c r="T28" s="5">
        <v>0.28568199999999999</v>
      </c>
      <c r="U28" s="5">
        <v>0.29796499999999998</v>
      </c>
      <c r="V28" s="5">
        <v>0.30919999999999997</v>
      </c>
      <c r="W28" s="5">
        <v>0.31953100000000001</v>
      </c>
      <c r="X28" s="5">
        <v>0.32867299999999999</v>
      </c>
      <c r="Y28" s="5">
        <v>0.33671099999999998</v>
      </c>
      <c r="Z28" s="5">
        <v>0.34373500000000001</v>
      </c>
      <c r="AA28" s="5">
        <v>0.34937299999999999</v>
      </c>
      <c r="AB28" s="5">
        <v>0.353464</v>
      </c>
      <c r="AC28" s="5">
        <v>0.355877</v>
      </c>
      <c r="AD28" s="5">
        <v>0.35643399999999997</v>
      </c>
      <c r="AF28" t="s">
        <v>81</v>
      </c>
      <c r="AG28" s="5">
        <v>1.534685E-3</v>
      </c>
      <c r="AH28" s="5">
        <v>1.6724960000000001E-3</v>
      </c>
      <c r="AI28" s="5">
        <v>7.2472360000000002E-4</v>
      </c>
      <c r="AJ28" s="5">
        <v>-6.6950460000000001E-4</v>
      </c>
      <c r="AK28" s="5">
        <v>-0.25040499999999999</v>
      </c>
      <c r="AL28" s="5">
        <v>-0.28911999999999999</v>
      </c>
      <c r="AM28" s="5">
        <v>-0.29547000000000001</v>
      </c>
      <c r="AN28" s="5">
        <v>-0.30198000000000003</v>
      </c>
      <c r="AO28" s="5">
        <v>-0.30361199999999999</v>
      </c>
      <c r="AP28" s="5">
        <v>-0.57613185</v>
      </c>
      <c r="AQ28" s="5">
        <v>-0.51547269000000007</v>
      </c>
      <c r="AR28" s="5">
        <v>-0.46375</v>
      </c>
      <c r="AS28" s="5">
        <v>-0.42661499999999997</v>
      </c>
      <c r="AT28" s="5">
        <v>-0.39708100000000002</v>
      </c>
      <c r="AU28" s="5">
        <v>-0.40112100000000001</v>
      </c>
      <c r="AV28" s="5">
        <v>-0.40588599999999997</v>
      </c>
      <c r="AW28" s="5">
        <v>-0.41217700000000002</v>
      </c>
      <c r="AX28" s="5">
        <v>-0.41818699999999998</v>
      </c>
      <c r="AY28" s="5">
        <v>-0.43112400000000006</v>
      </c>
      <c r="AZ28" s="5">
        <v>-0.44106300000000004</v>
      </c>
      <c r="BA28" s="5">
        <v>-0.45282400000000006</v>
      </c>
      <c r="BB28" s="5">
        <v>-0.46557999999999999</v>
      </c>
      <c r="BC28" s="5">
        <v>-0.48139500000000002</v>
      </c>
      <c r="BD28" s="5">
        <v>-0.49967400000000006</v>
      </c>
      <c r="BE28" s="5">
        <v>-0.52108999999999994</v>
      </c>
      <c r="BF28" s="5">
        <v>-0.54525899999999994</v>
      </c>
      <c r="BG28" s="5">
        <v>-0.57172100000000003</v>
      </c>
      <c r="BH28" s="5">
        <v>-0.60136900000000004</v>
      </c>
      <c r="BI28" s="5">
        <v>-0.634687</v>
      </c>
      <c r="BK28" t="s">
        <v>81</v>
      </c>
      <c r="BL28" s="5">
        <v>456.82050108264059</v>
      </c>
      <c r="BM28" s="5">
        <v>463.92616142134813</v>
      </c>
      <c r="BN28" s="5">
        <v>469.90974206071746</v>
      </c>
      <c r="BO28" s="5">
        <v>475.22328286622076</v>
      </c>
      <c r="BP28" s="5">
        <v>478.79257210115463</v>
      </c>
      <c r="BQ28" s="5">
        <v>483.88669575303828</v>
      </c>
      <c r="BR28" s="5">
        <v>490.02080511436458</v>
      </c>
      <c r="BS28" s="5">
        <v>496.06434835220472</v>
      </c>
      <c r="BT28" s="5">
        <v>503.12022981568811</v>
      </c>
      <c r="BU28" s="5">
        <v>508.73346176928476</v>
      </c>
      <c r="BV28" s="5">
        <v>515.96737660609381</v>
      </c>
      <c r="BW28" s="5">
        <v>523.08899097886945</v>
      </c>
      <c r="BX28" s="5">
        <v>529.1094530377618</v>
      </c>
      <c r="BY28" s="5">
        <v>534.93725008306978</v>
      </c>
      <c r="BZ28" s="5">
        <v>540.4307233406106</v>
      </c>
      <c r="CA28" s="5">
        <v>545.76847122536185</v>
      </c>
      <c r="CB28" s="5">
        <v>550.94444789971385</v>
      </c>
      <c r="CC28" s="5">
        <v>555.97086916837168</v>
      </c>
      <c r="CD28" s="5">
        <v>560.80990982117794</v>
      </c>
      <c r="CE28" s="5">
        <v>565.5176113990143</v>
      </c>
      <c r="CF28" s="5">
        <v>570.06808341618967</v>
      </c>
      <c r="CG28" s="5">
        <v>574.4674764102167</v>
      </c>
      <c r="CH28" s="5">
        <v>578.70466008385574</v>
      </c>
      <c r="CI28" s="5">
        <v>582.78435875509194</v>
      </c>
      <c r="CJ28" s="5">
        <v>586.70329331199446</v>
      </c>
      <c r="CK28" s="5">
        <v>590.4640624657593</v>
      </c>
      <c r="CL28" s="5">
        <v>594.06951748394056</v>
      </c>
      <c r="CM28" s="5">
        <v>597.51442591085481</v>
      </c>
      <c r="CN28" s="5">
        <v>600.79568014637493</v>
      </c>
      <c r="CP28" s="5"/>
    </row>
    <row r="29" spans="1:94" x14ac:dyDescent="0.25">
      <c r="A29" t="s">
        <v>82</v>
      </c>
      <c r="B29" s="5">
        <v>0</v>
      </c>
      <c r="C29" s="5">
        <v>0</v>
      </c>
      <c r="D29" s="5">
        <v>0</v>
      </c>
      <c r="E29" s="5">
        <v>0</v>
      </c>
      <c r="F29" s="5">
        <v>0</v>
      </c>
      <c r="G29" s="5">
        <v>0</v>
      </c>
      <c r="H29" s="5">
        <v>0</v>
      </c>
      <c r="I29" s="5">
        <v>0</v>
      </c>
      <c r="J29" s="5">
        <v>0</v>
      </c>
      <c r="K29" s="5">
        <v>-1.0104599999999999</v>
      </c>
      <c r="L29" s="5">
        <v>-2.2285599999999999</v>
      </c>
      <c r="M29" s="5">
        <v>-3.3508399999999998</v>
      </c>
      <c r="N29" s="5">
        <v>-4.4591500000000002</v>
      </c>
      <c r="O29" s="5">
        <v>-5.4941700000000004</v>
      </c>
      <c r="P29" s="5">
        <v>-6.4120699999999999</v>
      </c>
      <c r="Q29" s="5">
        <v>-7.3165300000000002</v>
      </c>
      <c r="R29" s="5">
        <v>-8.2182999999999993</v>
      </c>
      <c r="S29" s="5">
        <v>-9.1066800000000008</v>
      </c>
      <c r="T29" s="5">
        <v>-9.9788800000000002</v>
      </c>
      <c r="U29" s="5">
        <v>-10.8407</v>
      </c>
      <c r="V29" s="5">
        <v>-11.6899</v>
      </c>
      <c r="W29" s="5">
        <v>-12.527100000000001</v>
      </c>
      <c r="X29" s="5">
        <v>-13.351599999999999</v>
      </c>
      <c r="Y29" s="5">
        <v>-14.164</v>
      </c>
      <c r="Z29" s="5">
        <v>-14.963699999999999</v>
      </c>
      <c r="AA29" s="5">
        <v>-15.7502</v>
      </c>
      <c r="AB29" s="5">
        <v>-16.5229</v>
      </c>
      <c r="AC29" s="5">
        <v>-17.281300000000002</v>
      </c>
      <c r="AD29" s="5">
        <v>-18.0244</v>
      </c>
      <c r="AF29" t="s">
        <v>82</v>
      </c>
      <c r="AG29" s="5">
        <v>-0.73193299999999994</v>
      </c>
      <c r="AH29" s="5">
        <v>-1.30989</v>
      </c>
      <c r="AI29" s="5">
        <v>-1.7336499999999999</v>
      </c>
      <c r="AJ29" s="5">
        <v>-2.07742</v>
      </c>
      <c r="AK29" s="5">
        <v>-2.48752</v>
      </c>
      <c r="AL29" s="5">
        <v>-2.7236699999999998</v>
      </c>
      <c r="AM29" s="5">
        <v>-2.88374</v>
      </c>
      <c r="AN29" s="5">
        <v>-2.98725</v>
      </c>
      <c r="AO29" s="5">
        <v>-2.9688500000000002</v>
      </c>
      <c r="AP29" s="5">
        <v>-4.1065100000000001</v>
      </c>
      <c r="AQ29" s="5">
        <v>-5.3097399999999997</v>
      </c>
      <c r="AR29" s="5">
        <v>-6.4105100000000004</v>
      </c>
      <c r="AS29" s="5">
        <v>-7.4951000000000008</v>
      </c>
      <c r="AT29" s="5">
        <v>-8.5029500000000002</v>
      </c>
      <c r="AU29" s="5">
        <v>-9.3910499999999999</v>
      </c>
      <c r="AV29" s="5">
        <v>-10.26674</v>
      </c>
      <c r="AW29" s="5">
        <v>-11.14049</v>
      </c>
      <c r="AX29" s="5">
        <v>-12.001340000000001</v>
      </c>
      <c r="AY29" s="5">
        <v>-12.8497</v>
      </c>
      <c r="AZ29" s="5">
        <v>-13.682079999999999</v>
      </c>
      <c r="BA29" s="5">
        <v>-14.50408</v>
      </c>
      <c r="BB29" s="5">
        <v>-15.31535</v>
      </c>
      <c r="BC29" s="5">
        <v>-16.11561</v>
      </c>
      <c r="BD29" s="5">
        <v>-16.904899999999998</v>
      </c>
      <c r="BE29" s="5">
        <v>-17.681239999999999</v>
      </c>
      <c r="BF29" s="5">
        <v>-18.445540000000001</v>
      </c>
      <c r="BG29" s="5">
        <v>-19.197119999999998</v>
      </c>
      <c r="BH29" s="5">
        <v>-19.936110000000003</v>
      </c>
      <c r="BI29" s="5">
        <v>-20.66168</v>
      </c>
      <c r="BK29" t="s">
        <v>82</v>
      </c>
      <c r="BL29" s="5">
        <v>621.71683289542625</v>
      </c>
      <c r="BM29" s="5">
        <v>618.24982331113983</v>
      </c>
      <c r="BN29" s="5">
        <v>614.47505390712183</v>
      </c>
      <c r="BO29" s="5">
        <v>610.867449761275</v>
      </c>
      <c r="BP29" s="5">
        <v>606.64726127819358</v>
      </c>
      <c r="BQ29" s="5">
        <v>601.61643472184164</v>
      </c>
      <c r="BR29" s="5">
        <v>596.91877852436812</v>
      </c>
      <c r="BS29" s="5">
        <v>591.33837284550782</v>
      </c>
      <c r="BT29" s="5">
        <v>590.22524625502422</v>
      </c>
      <c r="BU29" s="5">
        <v>582.26574413164133</v>
      </c>
      <c r="BV29" s="5">
        <v>574.07140522692998</v>
      </c>
      <c r="BW29" s="5">
        <v>566.57246779599473</v>
      </c>
      <c r="BX29" s="5">
        <v>558.65435505849234</v>
      </c>
      <c r="BY29" s="5">
        <v>551.20681688981006</v>
      </c>
      <c r="BZ29" s="5">
        <v>544.48930063193745</v>
      </c>
      <c r="CA29" s="5">
        <v>537.83053882070703</v>
      </c>
      <c r="CB29" s="5">
        <v>531.18467469924042</v>
      </c>
      <c r="CC29" s="5">
        <v>524.60498810304421</v>
      </c>
      <c r="CD29" s="5">
        <v>518.07043208954087</v>
      </c>
      <c r="CE29" s="5">
        <v>511.62754513204015</v>
      </c>
      <c r="CF29" s="5">
        <v>505.23014735881554</v>
      </c>
      <c r="CG29" s="5">
        <v>498.88185793117731</v>
      </c>
      <c r="CH29" s="5">
        <v>492.58090225548551</v>
      </c>
      <c r="CI29" s="5">
        <v>486.32882119390979</v>
      </c>
      <c r="CJ29" s="5">
        <v>480.13591719099503</v>
      </c>
      <c r="CK29" s="5">
        <v>473.99909041550649</v>
      </c>
      <c r="CL29" s="5">
        <v>467.92135518193624</v>
      </c>
      <c r="CM29" s="5">
        <v>461.90446622721458</v>
      </c>
      <c r="CN29" s="5">
        <v>455.95159009052236</v>
      </c>
      <c r="CP29" s="5"/>
    </row>
    <row r="30" spans="1:94" x14ac:dyDescent="0.25">
      <c r="A30" t="s">
        <v>83</v>
      </c>
      <c r="B30" s="5">
        <v>0</v>
      </c>
      <c r="C30" s="5">
        <v>0</v>
      </c>
      <c r="D30" s="5">
        <v>0</v>
      </c>
      <c r="E30" s="5">
        <v>0</v>
      </c>
      <c r="F30" s="5">
        <v>0</v>
      </c>
      <c r="G30" s="5">
        <v>0</v>
      </c>
      <c r="H30" s="5">
        <v>0</v>
      </c>
      <c r="I30" s="5">
        <v>0</v>
      </c>
      <c r="J30" s="5">
        <v>0</v>
      </c>
      <c r="K30" s="5">
        <v>-2.8305460000000001E-2</v>
      </c>
      <c r="L30" s="5">
        <v>-6.8440150000000005E-2</v>
      </c>
      <c r="M30" s="5">
        <v>-7.3978630000000004E-2</v>
      </c>
      <c r="N30" s="5">
        <v>-5.7813469999999999E-2</v>
      </c>
      <c r="O30" s="5">
        <v>-2.406931E-2</v>
      </c>
      <c r="P30" s="5">
        <v>1.7380059999999999E-2</v>
      </c>
      <c r="Q30" s="5">
        <v>5.9136769999999998E-2</v>
      </c>
      <c r="R30" s="5">
        <v>9.168548E-2</v>
      </c>
      <c r="S30" s="5">
        <v>0.119147</v>
      </c>
      <c r="T30" s="5">
        <v>0.141407</v>
      </c>
      <c r="U30" s="5">
        <v>0.16003600000000001</v>
      </c>
      <c r="V30" s="5">
        <v>0.17379800000000001</v>
      </c>
      <c r="W30" s="5">
        <v>0.18302599999999999</v>
      </c>
      <c r="X30" s="5">
        <v>0.188054</v>
      </c>
      <c r="Y30" s="5">
        <v>0.189026</v>
      </c>
      <c r="Z30" s="5">
        <v>0.18639500000000001</v>
      </c>
      <c r="AA30" s="5">
        <v>0.17985499999999999</v>
      </c>
      <c r="AB30" s="5">
        <v>0.169354</v>
      </c>
      <c r="AC30" s="5">
        <v>0.15448899999999999</v>
      </c>
      <c r="AD30" s="5">
        <v>0.13489699999999999</v>
      </c>
      <c r="AF30" t="s">
        <v>83</v>
      </c>
      <c r="AG30" s="5">
        <v>1.561273E-2</v>
      </c>
      <c r="AH30" s="5">
        <v>-2.599035E-3</v>
      </c>
      <c r="AI30" s="5">
        <v>-2.2731169999999998E-2</v>
      </c>
      <c r="AJ30" s="5">
        <v>-3.8336189999999999E-2</v>
      </c>
      <c r="AK30" s="5">
        <v>-8.1264760000000005E-2</v>
      </c>
      <c r="AL30" s="5">
        <v>-0.100809</v>
      </c>
      <c r="AM30" s="5">
        <v>-9.8892839999999996E-2</v>
      </c>
      <c r="AN30" s="5">
        <v>-9.5885460000000006E-2</v>
      </c>
      <c r="AO30" s="5">
        <v>-8.4337469999999998E-2</v>
      </c>
      <c r="AP30" s="5">
        <v>-0.11065441000000001</v>
      </c>
      <c r="AQ30" s="5">
        <v>-0.14931143000000002</v>
      </c>
      <c r="AR30" s="5">
        <v>-0.13341354999999999</v>
      </c>
      <c r="AS30" s="5">
        <v>-9.1328180000000009E-2</v>
      </c>
      <c r="AT30" s="5">
        <v>-2.2960952999999999E-2</v>
      </c>
      <c r="AU30" s="5">
        <v>4.7927849999999994E-2</v>
      </c>
      <c r="AV30" s="5">
        <v>0.13383734</v>
      </c>
      <c r="AW30" s="5">
        <v>0.19383448</v>
      </c>
      <c r="AX30" s="5">
        <v>0.25027299999999997</v>
      </c>
      <c r="AY30" s="5">
        <v>0.29978300000000002</v>
      </c>
      <c r="AZ30" s="5">
        <v>0.33193400000000001</v>
      </c>
      <c r="BA30" s="5">
        <v>0.35492200000000002</v>
      </c>
      <c r="BB30" s="5">
        <v>0.36633099999999996</v>
      </c>
      <c r="BC30" s="5">
        <v>0.37030799999999997</v>
      </c>
      <c r="BD30" s="5">
        <v>0.36205699999999996</v>
      </c>
      <c r="BE30" s="5">
        <v>0.34817700000000001</v>
      </c>
      <c r="BF30" s="5">
        <v>0.33258799999999999</v>
      </c>
      <c r="BG30" s="5">
        <v>0.327262</v>
      </c>
      <c r="BH30" s="5">
        <v>0.31712699999999999</v>
      </c>
      <c r="BI30" s="5">
        <v>0.30263799999999996</v>
      </c>
      <c r="BK30" t="s">
        <v>83</v>
      </c>
      <c r="BL30" s="5">
        <v>163.62533766853747</v>
      </c>
      <c r="BM30" s="5">
        <v>166.39037678997977</v>
      </c>
      <c r="BN30" s="5">
        <v>169.06102561950294</v>
      </c>
      <c r="BO30" s="5">
        <v>171.75852920448003</v>
      </c>
      <c r="BP30" s="5">
        <v>174.4233112370693</v>
      </c>
      <c r="BQ30" s="5">
        <v>177.33119222353167</v>
      </c>
      <c r="BR30" s="5">
        <v>180.30026556044334</v>
      </c>
      <c r="BS30" s="5">
        <v>183.27844675586448</v>
      </c>
      <c r="BT30" s="5">
        <v>186.16812533731411</v>
      </c>
      <c r="BU30" s="5">
        <v>188.90715231227651</v>
      </c>
      <c r="BV30" s="5">
        <v>191.53088739363648</v>
      </c>
      <c r="BW30" s="5">
        <v>194.20669995682169</v>
      </c>
      <c r="BX30" s="5">
        <v>196.79368155208891</v>
      </c>
      <c r="BY30" s="5">
        <v>199.40391011241101</v>
      </c>
      <c r="BZ30" s="5">
        <v>201.99190087278814</v>
      </c>
      <c r="CA30" s="5">
        <v>204.59597306907136</v>
      </c>
      <c r="CB30" s="5">
        <v>207.11947794894832</v>
      </c>
      <c r="CC30" s="5">
        <v>209.61645682303723</v>
      </c>
      <c r="CD30" s="5">
        <v>212.08220459803195</v>
      </c>
      <c r="CE30" s="5">
        <v>214.49090234468184</v>
      </c>
      <c r="CF30" s="5">
        <v>216.85846628100091</v>
      </c>
      <c r="CG30" s="5">
        <v>219.17984991902154</v>
      </c>
      <c r="CH30" s="5">
        <v>221.4628607566944</v>
      </c>
      <c r="CI30" s="5">
        <v>223.6951866296495</v>
      </c>
      <c r="CJ30" s="5">
        <v>225.88924635220934</v>
      </c>
      <c r="CK30" s="5">
        <v>228.05174207386912</v>
      </c>
      <c r="CL30" s="5">
        <v>230.20802862536226</v>
      </c>
      <c r="CM30" s="5">
        <v>232.32206005076958</v>
      </c>
      <c r="CN30" s="5">
        <v>234.3918979004244</v>
      </c>
      <c r="CP30" s="5"/>
    </row>
    <row r="31" spans="1:94" x14ac:dyDescent="0.25">
      <c r="A31" t="s">
        <v>84</v>
      </c>
      <c r="B31" s="5">
        <v>0</v>
      </c>
      <c r="C31" s="5">
        <v>0</v>
      </c>
      <c r="D31" s="5">
        <v>0</v>
      </c>
      <c r="E31" s="5">
        <v>0</v>
      </c>
      <c r="F31" s="5">
        <v>0</v>
      </c>
      <c r="G31" s="5">
        <v>0</v>
      </c>
      <c r="H31" s="5">
        <v>0</v>
      </c>
      <c r="I31" s="5">
        <v>0</v>
      </c>
      <c r="J31" s="5">
        <v>0</v>
      </c>
      <c r="K31" s="5">
        <v>-0.175319</v>
      </c>
      <c r="L31" s="5">
        <v>-0.54984100000000002</v>
      </c>
      <c r="M31" s="5">
        <v>-0.81190899999999999</v>
      </c>
      <c r="N31" s="5">
        <v>-1.0531299999999999</v>
      </c>
      <c r="O31" s="5">
        <v>-1.2134400000000001</v>
      </c>
      <c r="P31" s="5">
        <v>-1.25712</v>
      </c>
      <c r="Q31" s="5">
        <v>-1.28904</v>
      </c>
      <c r="R31" s="5">
        <v>-1.33433</v>
      </c>
      <c r="S31" s="5">
        <v>-1.37843</v>
      </c>
      <c r="T31" s="5">
        <v>-1.4185700000000001</v>
      </c>
      <c r="U31" s="5">
        <v>-1.4612099999999999</v>
      </c>
      <c r="V31" s="5">
        <v>-1.50308</v>
      </c>
      <c r="W31" s="5">
        <v>-1.5446500000000001</v>
      </c>
      <c r="X31" s="5">
        <v>-1.5849899999999999</v>
      </c>
      <c r="Y31" s="5">
        <v>-1.6249100000000001</v>
      </c>
      <c r="Z31" s="5">
        <v>-1.66378</v>
      </c>
      <c r="AA31" s="5">
        <v>-1.7020299999999999</v>
      </c>
      <c r="AB31" s="5">
        <v>-1.7397</v>
      </c>
      <c r="AC31" s="5">
        <v>-1.7776700000000001</v>
      </c>
      <c r="AD31" s="5">
        <v>-1.8163499999999999</v>
      </c>
      <c r="AF31" t="s">
        <v>84</v>
      </c>
      <c r="AG31" s="5">
        <v>-1.7716510000000001E-2</v>
      </c>
      <c r="AH31" s="5">
        <v>-6.872789E-2</v>
      </c>
      <c r="AI31" s="5">
        <v>-0.111929</v>
      </c>
      <c r="AJ31" s="5">
        <v>-0.14551800000000001</v>
      </c>
      <c r="AK31" s="5">
        <v>-0.29314200000000001</v>
      </c>
      <c r="AL31" s="5">
        <v>-0.332513</v>
      </c>
      <c r="AM31" s="5">
        <v>-0.34314899999999998</v>
      </c>
      <c r="AN31" s="5">
        <v>-0.34974699999999997</v>
      </c>
      <c r="AO31" s="5">
        <v>-0.34536800000000001</v>
      </c>
      <c r="AP31" s="5">
        <v>-0.61628499999999997</v>
      </c>
      <c r="AQ31" s="5">
        <v>-0.98655599999999999</v>
      </c>
      <c r="AR31" s="5">
        <v>-1.230707</v>
      </c>
      <c r="AS31" s="5">
        <v>-1.4505469999999998</v>
      </c>
      <c r="AT31" s="5">
        <v>-1.582368</v>
      </c>
      <c r="AU31" s="5">
        <v>-1.6034869999999999</v>
      </c>
      <c r="AV31" s="5">
        <v>-1.6023719999999999</v>
      </c>
      <c r="AW31" s="5">
        <v>-1.6243799999999999</v>
      </c>
      <c r="AX31" s="5">
        <v>-1.6426989999999999</v>
      </c>
      <c r="AY31" s="5">
        <v>-1.6590920000000002</v>
      </c>
      <c r="AZ31" s="5">
        <v>-1.6838229999999998</v>
      </c>
      <c r="BA31" s="5">
        <v>-1.7111860000000001</v>
      </c>
      <c r="BB31" s="5">
        <v>-1.7416520000000002</v>
      </c>
      <c r="BC31" s="5">
        <v>-1.7726379999999999</v>
      </c>
      <c r="BD31" s="5">
        <v>-1.807836</v>
      </c>
      <c r="BE31" s="5">
        <v>-1.843353</v>
      </c>
      <c r="BF31" s="5">
        <v>-1.876681</v>
      </c>
      <c r="BG31" s="5">
        <v>-1.9006560000000001</v>
      </c>
      <c r="BH31" s="5">
        <v>-1.9257460000000002</v>
      </c>
      <c r="BI31" s="5">
        <v>-1.9516789999999999</v>
      </c>
      <c r="BK31" t="s">
        <v>84</v>
      </c>
      <c r="BL31" s="5">
        <v>1142.5237053257349</v>
      </c>
      <c r="BM31" s="5">
        <v>1160.7311881318637</v>
      </c>
      <c r="BN31" s="5">
        <v>1177.1139748384448</v>
      </c>
      <c r="BO31" s="5">
        <v>1193.6400623578097</v>
      </c>
      <c r="BP31" s="5">
        <v>1208.8875285994814</v>
      </c>
      <c r="BQ31" s="5">
        <v>1226.8894570424563</v>
      </c>
      <c r="BR31" s="5">
        <v>1247.2612469361304</v>
      </c>
      <c r="BS31" s="5">
        <v>1267.7431609813152</v>
      </c>
      <c r="BT31" s="5">
        <v>1289.5457763953646</v>
      </c>
      <c r="BU31" s="5">
        <v>1307.7680623370929</v>
      </c>
      <c r="BV31" s="5">
        <v>1324.4761157519795</v>
      </c>
      <c r="BW31" s="5">
        <v>1342.7925321667483</v>
      </c>
      <c r="BX31" s="5">
        <v>1359.687788248857</v>
      </c>
      <c r="BY31" s="5">
        <v>1377.6997757576623</v>
      </c>
      <c r="BZ31" s="5">
        <v>1397.2011685265707</v>
      </c>
      <c r="CA31" s="5">
        <v>1417.0193353169414</v>
      </c>
      <c r="CB31" s="5">
        <v>1436.4078803758723</v>
      </c>
      <c r="CC31" s="5">
        <v>1455.8046098072696</v>
      </c>
      <c r="CD31" s="5">
        <v>1475.1563038211546</v>
      </c>
      <c r="CE31" s="5">
        <v>1494.3387734332214</v>
      </c>
      <c r="CF31" s="5">
        <v>1513.4290203586941</v>
      </c>
      <c r="CG31" s="5">
        <v>1532.3964662332326</v>
      </c>
      <c r="CH31" s="5">
        <v>1551.2609612288893</v>
      </c>
      <c r="CI31" s="5">
        <v>1569.9574150735398</v>
      </c>
      <c r="CJ31" s="5">
        <v>1588.5291909972623</v>
      </c>
      <c r="CK31" s="5">
        <v>1607.0045781003498</v>
      </c>
      <c r="CL31" s="5">
        <v>1625.4864073633073</v>
      </c>
      <c r="CM31" s="5">
        <v>1643.7884034837746</v>
      </c>
      <c r="CN31" s="5">
        <v>1661.8940704884228</v>
      </c>
      <c r="CP31" s="5"/>
    </row>
    <row r="32" spans="1:94" x14ac:dyDescent="0.25">
      <c r="A32" t="s">
        <v>85</v>
      </c>
      <c r="B32" s="5">
        <v>0</v>
      </c>
      <c r="C32" s="5">
        <v>0</v>
      </c>
      <c r="D32" s="5">
        <v>0</v>
      </c>
      <c r="E32" s="5">
        <v>0</v>
      </c>
      <c r="F32" s="5">
        <v>0</v>
      </c>
      <c r="G32" s="5">
        <v>0</v>
      </c>
      <c r="H32" s="5">
        <v>0</v>
      </c>
      <c r="I32" s="5">
        <v>0</v>
      </c>
      <c r="J32" s="5">
        <v>0</v>
      </c>
      <c r="K32" s="5">
        <v>-0.198654</v>
      </c>
      <c r="L32" s="5">
        <v>-0.78447800000000001</v>
      </c>
      <c r="M32" s="5">
        <v>-1.18788</v>
      </c>
      <c r="N32" s="5">
        <v>-1.6430400000000001</v>
      </c>
      <c r="O32" s="5">
        <v>-1.91672</v>
      </c>
      <c r="P32" s="5">
        <v>-1.84819</v>
      </c>
      <c r="Q32" s="5">
        <v>-1.79809</v>
      </c>
      <c r="R32" s="5">
        <v>-1.76335</v>
      </c>
      <c r="S32" s="5">
        <v>-1.73915</v>
      </c>
      <c r="T32" s="5">
        <v>-1.70556</v>
      </c>
      <c r="U32" s="5">
        <v>-1.7005699999999999</v>
      </c>
      <c r="V32" s="5">
        <v>-1.6957</v>
      </c>
      <c r="W32" s="5">
        <v>-1.69252</v>
      </c>
      <c r="X32" s="5">
        <v>-1.6855800000000001</v>
      </c>
      <c r="Y32" s="5">
        <v>-1.67676</v>
      </c>
      <c r="Z32" s="5">
        <v>-1.6671800000000001</v>
      </c>
      <c r="AA32" s="5">
        <v>-1.6525700000000001</v>
      </c>
      <c r="AB32" s="5">
        <v>-1.6316299999999999</v>
      </c>
      <c r="AC32" s="5">
        <v>-1.6037999999999999</v>
      </c>
      <c r="AD32" s="5">
        <v>-1.56812</v>
      </c>
      <c r="AF32" t="s">
        <v>85</v>
      </c>
      <c r="AG32" s="5">
        <v>-0.16143099999999999</v>
      </c>
      <c r="AH32" s="5">
        <v>8.3183890000000007E-3</v>
      </c>
      <c r="AI32" s="5">
        <v>0.21073900000000001</v>
      </c>
      <c r="AJ32" s="5">
        <v>0.34816799999999998</v>
      </c>
      <c r="AK32" s="5">
        <v>0.36877399999999999</v>
      </c>
      <c r="AL32" s="5">
        <v>0.35311100000000001</v>
      </c>
      <c r="AM32" s="5">
        <v>0.178976</v>
      </c>
      <c r="AN32" s="5">
        <v>5.3890159999999999E-2</v>
      </c>
      <c r="AO32" s="5">
        <v>-0.174293</v>
      </c>
      <c r="AP32" s="5">
        <v>-0.98888299999999996</v>
      </c>
      <c r="AQ32" s="5">
        <v>-2.1156779999999999</v>
      </c>
      <c r="AR32" s="5">
        <v>-2.9833100000000004</v>
      </c>
      <c r="AS32" s="5">
        <v>-3.8211200000000001</v>
      </c>
      <c r="AT32" s="5">
        <v>-4.4522500000000003</v>
      </c>
      <c r="AU32" s="5">
        <v>-4.5555000000000003</v>
      </c>
      <c r="AV32" s="5">
        <v>-4.7039299999999997</v>
      </c>
      <c r="AW32" s="5">
        <v>-4.8651599999999995</v>
      </c>
      <c r="AX32" s="5">
        <v>-5.0464500000000001</v>
      </c>
      <c r="AY32" s="5">
        <v>-5.2252999999999998</v>
      </c>
      <c r="AZ32" s="5">
        <v>-5.27407</v>
      </c>
      <c r="BA32" s="5">
        <v>-5.3394899999999996</v>
      </c>
      <c r="BB32" s="5">
        <v>-5.41953</v>
      </c>
      <c r="BC32" s="5">
        <v>-5.5054300000000005</v>
      </c>
      <c r="BD32" s="5">
        <v>-5.5979900000000002</v>
      </c>
      <c r="BE32" s="5">
        <v>-5.64975</v>
      </c>
      <c r="BF32" s="5">
        <v>-5.7056499999999994</v>
      </c>
      <c r="BG32" s="5">
        <v>-5.7606099999999998</v>
      </c>
      <c r="BH32" s="5">
        <v>-5.8119799999999993</v>
      </c>
      <c r="BI32" s="5">
        <v>-5.85806</v>
      </c>
      <c r="BK32" t="s">
        <v>85</v>
      </c>
      <c r="BL32" s="5">
        <v>3003.4188262340472</v>
      </c>
      <c r="BM32" s="5">
        <v>3041.5415206676362</v>
      </c>
      <c r="BN32" s="5">
        <v>3074.9423017525728</v>
      </c>
      <c r="BO32" s="5">
        <v>3105.3695711041401</v>
      </c>
      <c r="BP32" s="5">
        <v>3130.9516441912529</v>
      </c>
      <c r="BQ32" s="5">
        <v>3154.6530921843841</v>
      </c>
      <c r="BR32" s="5">
        <v>3179.1159168138283</v>
      </c>
      <c r="BS32" s="5">
        <v>3202.2404781352143</v>
      </c>
      <c r="BT32" s="5">
        <v>3226.3938797800683</v>
      </c>
      <c r="BU32" s="5">
        <v>3231.9084642517623</v>
      </c>
      <c r="BV32" s="5">
        <v>3230.8433484938109</v>
      </c>
      <c r="BW32" s="5">
        <v>3234.4578958476382</v>
      </c>
      <c r="BX32" s="5">
        <v>3240.070678473191</v>
      </c>
      <c r="BY32" s="5">
        <v>3251.0864387848228</v>
      </c>
      <c r="BZ32" s="5">
        <v>3279.0766745673614</v>
      </c>
      <c r="CA32" s="5">
        <v>3302.7390372874938</v>
      </c>
      <c r="CB32" s="5">
        <v>3326.3864097583182</v>
      </c>
      <c r="CC32" s="5">
        <v>3348.2012569322887</v>
      </c>
      <c r="CD32" s="5">
        <v>3369.0584689621401</v>
      </c>
      <c r="CE32" s="5">
        <v>3393.5468861733698</v>
      </c>
      <c r="CF32" s="5">
        <v>3416.5902579012909</v>
      </c>
      <c r="CG32" s="5">
        <v>3438.2506224537879</v>
      </c>
      <c r="CH32" s="5">
        <v>3458.8789383077483</v>
      </c>
      <c r="CI32" s="5">
        <v>3478.3952645165323</v>
      </c>
      <c r="CJ32" s="5">
        <v>3498.6363511754421</v>
      </c>
      <c r="CK32" s="5">
        <v>3517.9347789797948</v>
      </c>
      <c r="CL32" s="5">
        <v>3536.5020092900854</v>
      </c>
      <c r="CM32" s="5">
        <v>3554.372894102929</v>
      </c>
      <c r="CN32" s="5">
        <v>3571.6835671645795</v>
      </c>
      <c r="CP32" s="5"/>
    </row>
    <row r="33" spans="1:94" x14ac:dyDescent="0.25">
      <c r="A33" t="s">
        <v>86</v>
      </c>
      <c r="B33" s="5">
        <v>0</v>
      </c>
      <c r="C33" s="5">
        <v>0</v>
      </c>
      <c r="D33" s="5">
        <v>0</v>
      </c>
      <c r="E33" s="5">
        <v>0</v>
      </c>
      <c r="F33" s="5">
        <v>0</v>
      </c>
      <c r="G33" s="5">
        <v>0</v>
      </c>
      <c r="H33" s="5">
        <v>0</v>
      </c>
      <c r="I33" s="5">
        <v>0</v>
      </c>
      <c r="J33" s="5">
        <v>0</v>
      </c>
      <c r="K33" s="5">
        <v>-0.18082200000000001</v>
      </c>
      <c r="L33" s="5">
        <v>-0.70389299999999999</v>
      </c>
      <c r="M33" s="5">
        <v>-1.1029899999999999</v>
      </c>
      <c r="N33" s="5">
        <v>-1.56193</v>
      </c>
      <c r="O33" s="5">
        <v>-1.8708</v>
      </c>
      <c r="P33" s="5">
        <v>-1.8770500000000001</v>
      </c>
      <c r="Q33" s="5">
        <v>-1.8949499999999999</v>
      </c>
      <c r="R33" s="5">
        <v>-1.9133100000000001</v>
      </c>
      <c r="S33" s="5">
        <v>-1.9350400000000001</v>
      </c>
      <c r="T33" s="5">
        <v>-1.94265</v>
      </c>
      <c r="U33" s="5">
        <v>-1.96637</v>
      </c>
      <c r="V33" s="5">
        <v>-1.9854700000000001</v>
      </c>
      <c r="W33" s="5">
        <v>-2.0028600000000001</v>
      </c>
      <c r="X33" s="5">
        <v>-2.0147300000000001</v>
      </c>
      <c r="Y33" s="5">
        <v>-2.02346</v>
      </c>
      <c r="Z33" s="5">
        <v>-2.02921</v>
      </c>
      <c r="AA33" s="5">
        <v>-2.0296400000000001</v>
      </c>
      <c r="AB33" s="5">
        <v>-2.0238299999999998</v>
      </c>
      <c r="AC33" s="5">
        <v>-2.0116100000000001</v>
      </c>
      <c r="AD33" s="5">
        <v>-1.99231</v>
      </c>
      <c r="AF33" t="s">
        <v>86</v>
      </c>
      <c r="AG33" s="5">
        <v>-7.8213749999999999E-2</v>
      </c>
      <c r="AH33" s="5">
        <v>2.072802E-2</v>
      </c>
      <c r="AI33" s="5">
        <v>9.8867739999999996E-2</v>
      </c>
      <c r="AJ33" s="5">
        <v>0.13056000000000001</v>
      </c>
      <c r="AK33" s="5">
        <v>9.6580170000000007E-2</v>
      </c>
      <c r="AL33" s="5">
        <v>3.5805720000000002E-3</v>
      </c>
      <c r="AM33" s="5">
        <v>-0.13344700000000001</v>
      </c>
      <c r="AN33" s="5">
        <v>-0.220914</v>
      </c>
      <c r="AO33" s="5">
        <v>-0.35275200000000001</v>
      </c>
      <c r="AP33" s="5">
        <v>-0.85611800000000005</v>
      </c>
      <c r="AQ33" s="5">
        <v>-1.7122630000000001</v>
      </c>
      <c r="AR33" s="5">
        <v>-2.3852599999999997</v>
      </c>
      <c r="AS33" s="5">
        <v>-3.0696099999999999</v>
      </c>
      <c r="AT33" s="5">
        <v>-3.5943100000000001</v>
      </c>
      <c r="AU33" s="5">
        <v>-3.7285500000000003</v>
      </c>
      <c r="AV33" s="5">
        <v>-3.9001599999999996</v>
      </c>
      <c r="AW33" s="5">
        <v>-4.07043</v>
      </c>
      <c r="AX33" s="5">
        <v>-4.2557900000000002</v>
      </c>
      <c r="AY33" s="5">
        <v>-4.4327899999999998</v>
      </c>
      <c r="AZ33" s="5">
        <v>-4.5484200000000001</v>
      </c>
      <c r="BA33" s="5">
        <v>-4.6761200000000001</v>
      </c>
      <c r="BB33" s="5">
        <v>-4.8111700000000006</v>
      </c>
      <c r="BC33" s="5">
        <v>-4.9459300000000006</v>
      </c>
      <c r="BD33" s="5">
        <v>-5.0817100000000002</v>
      </c>
      <c r="BE33" s="5">
        <v>-5.1931399999999996</v>
      </c>
      <c r="BF33" s="5">
        <v>-5.3029900000000003</v>
      </c>
      <c r="BG33" s="5">
        <v>-5.4038599999999999</v>
      </c>
      <c r="BH33" s="5">
        <v>-5.49383</v>
      </c>
      <c r="BI33" s="5">
        <v>-5.5751400000000002</v>
      </c>
      <c r="BK33" t="s">
        <v>86</v>
      </c>
      <c r="BL33" s="5">
        <v>3561.5488021427623</v>
      </c>
      <c r="BM33" s="5">
        <v>3603.9750529447369</v>
      </c>
      <c r="BN33" s="5">
        <v>3639.5873881168327</v>
      </c>
      <c r="BO33" s="5">
        <v>3669.4006909518976</v>
      </c>
      <c r="BP33" s="5">
        <v>3692.9859224978172</v>
      </c>
      <c r="BQ33" s="5">
        <v>3714.0588574051503</v>
      </c>
      <c r="BR33" s="5">
        <v>3737.4417616151541</v>
      </c>
      <c r="BS33" s="5">
        <v>3763.802888683826</v>
      </c>
      <c r="BT33" s="5">
        <v>3787.2459896026899</v>
      </c>
      <c r="BU33" s="5">
        <v>3797.6924636476729</v>
      </c>
      <c r="BV33" s="5">
        <v>3796.6212486007134</v>
      </c>
      <c r="BW33" s="5">
        <v>3799.6610069001676</v>
      </c>
      <c r="BX33" s="5">
        <v>3802.3494807760649</v>
      </c>
      <c r="BY33" s="5">
        <v>3808.0154025007996</v>
      </c>
      <c r="BZ33" s="5">
        <v>3827.0443151555778</v>
      </c>
      <c r="CA33" s="5">
        <v>3841.8590757918473</v>
      </c>
      <c r="CB33" s="5">
        <v>3856.9131844478165</v>
      </c>
      <c r="CC33" s="5">
        <v>3870.055178094392</v>
      </c>
      <c r="CD33" s="5">
        <v>3882.4596619963613</v>
      </c>
      <c r="CE33" s="5">
        <v>3896.3157949004303</v>
      </c>
      <c r="CF33" s="5">
        <v>3908.7984474933373</v>
      </c>
      <c r="CG33" s="5">
        <v>3920.1120089520282</v>
      </c>
      <c r="CH33" s="5">
        <v>3930.6096044788433</v>
      </c>
      <c r="CI33" s="5">
        <v>3940.2183291021115</v>
      </c>
      <c r="CJ33" s="5">
        <v>3950.039200178443</v>
      </c>
      <c r="CK33" s="5">
        <v>3959.1192712381539</v>
      </c>
      <c r="CL33" s="5">
        <v>3967.7812704370867</v>
      </c>
      <c r="CM33" s="5">
        <v>3976.076042483478</v>
      </c>
      <c r="CN33" s="5">
        <v>3983.9450431293571</v>
      </c>
      <c r="CP33" s="5"/>
    </row>
    <row r="34" spans="1:94" x14ac:dyDescent="0.25">
      <c r="A34" t="s">
        <v>87</v>
      </c>
      <c r="B34" s="5">
        <v>0</v>
      </c>
      <c r="C34" s="5">
        <v>0</v>
      </c>
      <c r="D34" s="5">
        <v>0</v>
      </c>
      <c r="E34" s="5">
        <v>0</v>
      </c>
      <c r="F34" s="5">
        <v>0</v>
      </c>
      <c r="G34" s="5">
        <v>0</v>
      </c>
      <c r="H34" s="5">
        <v>0</v>
      </c>
      <c r="I34" s="5">
        <v>0</v>
      </c>
      <c r="J34" s="5">
        <v>0</v>
      </c>
      <c r="K34" s="5">
        <v>-0.103593</v>
      </c>
      <c r="L34" s="5">
        <v>-0.32189400000000001</v>
      </c>
      <c r="M34" s="5">
        <v>-0.44345499999999999</v>
      </c>
      <c r="N34" s="5">
        <v>-0.53251599999999999</v>
      </c>
      <c r="O34" s="5">
        <v>-0.56084699999999998</v>
      </c>
      <c r="P34" s="5">
        <v>-0.51699499999999998</v>
      </c>
      <c r="Q34" s="5">
        <v>-0.47240500000000002</v>
      </c>
      <c r="R34" s="5">
        <v>-0.443523</v>
      </c>
      <c r="S34" s="5">
        <v>-0.41850999999999999</v>
      </c>
      <c r="T34" s="5">
        <v>-0.39740900000000001</v>
      </c>
      <c r="U34" s="5">
        <v>-0.37972600000000001</v>
      </c>
      <c r="V34" s="5">
        <v>-0.366093</v>
      </c>
      <c r="W34" s="5">
        <v>-0.35673899999999997</v>
      </c>
      <c r="X34" s="5">
        <v>-0.35145100000000001</v>
      </c>
      <c r="Y34" s="5">
        <v>-0.35030299999999998</v>
      </c>
      <c r="Z34" s="5">
        <v>-0.352796</v>
      </c>
      <c r="AA34" s="5">
        <v>-0.358962</v>
      </c>
      <c r="AB34" s="5">
        <v>-0.36879899999999999</v>
      </c>
      <c r="AC34" s="5">
        <v>-0.38264300000000001</v>
      </c>
      <c r="AD34" s="5">
        <v>-0.40065099999999998</v>
      </c>
      <c r="AF34" t="s">
        <v>87</v>
      </c>
      <c r="AG34" s="5">
        <v>5.2086500000000004E-3</v>
      </c>
      <c r="AH34" s="5">
        <v>-1.135009E-2</v>
      </c>
      <c r="AI34" s="5">
        <v>-3.018755E-2</v>
      </c>
      <c r="AJ34" s="5">
        <v>-4.5763600000000001E-2</v>
      </c>
      <c r="AK34" s="5">
        <v>-0.13381799999999999</v>
      </c>
      <c r="AL34" s="5">
        <v>-0.16539300000000001</v>
      </c>
      <c r="AM34" s="5">
        <v>-0.169265</v>
      </c>
      <c r="AN34" s="5">
        <v>-0.16877600000000001</v>
      </c>
      <c r="AO34" s="5">
        <v>-0.160776</v>
      </c>
      <c r="AP34" s="5">
        <v>-0.30916100000000002</v>
      </c>
      <c r="AQ34" s="5">
        <v>-0.53249100000000005</v>
      </c>
      <c r="AR34" s="5">
        <v>-0.64149400000000001</v>
      </c>
      <c r="AS34" s="5">
        <v>-0.70867599999999997</v>
      </c>
      <c r="AT34" s="5">
        <v>-0.704399</v>
      </c>
      <c r="AU34" s="5">
        <v>-0.62904499999999997</v>
      </c>
      <c r="AV34" s="5">
        <v>-0.53839645000000003</v>
      </c>
      <c r="AW34" s="5">
        <v>-0.47667296999999997</v>
      </c>
      <c r="AX34" s="5">
        <v>-0.41815073939999997</v>
      </c>
      <c r="AY34" s="5">
        <v>-0.36737552000000001</v>
      </c>
      <c r="AZ34" s="5">
        <v>-0.33065122000000002</v>
      </c>
      <c r="BA34" s="5">
        <v>-0.30431876000000002</v>
      </c>
      <c r="BB34" s="5">
        <v>-0.29069084999999995</v>
      </c>
      <c r="BC34" s="5">
        <v>-0.28667353000000001</v>
      </c>
      <c r="BD34" s="5">
        <v>-0.29640271999999995</v>
      </c>
      <c r="BE34" s="5">
        <v>-0.31358734999999999</v>
      </c>
      <c r="BF34" s="5">
        <v>-0.33386464999999999</v>
      </c>
      <c r="BG34" s="5">
        <v>-0.34461823999999996</v>
      </c>
      <c r="BH34" s="5">
        <v>-0.35842276000000001</v>
      </c>
      <c r="BI34" s="5">
        <v>-0.37561247999999997</v>
      </c>
      <c r="BK34" t="s">
        <v>87</v>
      </c>
      <c r="BL34" s="5">
        <v>3782.2574532574613</v>
      </c>
      <c r="BM34" s="5">
        <v>3862.0691351385972</v>
      </c>
      <c r="BN34" s="5">
        <v>3939.3047365150733</v>
      </c>
      <c r="BO34" s="5">
        <v>4016.8546631035579</v>
      </c>
      <c r="BP34" s="5">
        <v>4091.9160108503452</v>
      </c>
      <c r="BQ34" s="5">
        <v>4169.8154757912598</v>
      </c>
      <c r="BR34" s="5">
        <v>4257.7314051983349</v>
      </c>
      <c r="BS34" s="5">
        <v>4347.715603948307</v>
      </c>
      <c r="BT34" s="5">
        <v>4438.4376824233987</v>
      </c>
      <c r="BU34" s="5">
        <v>4522.3024724780307</v>
      </c>
      <c r="BV34" s="5">
        <v>4602.0684086428473</v>
      </c>
      <c r="BW34" s="5">
        <v>4686.7944991067016</v>
      </c>
      <c r="BX34" s="5">
        <v>4770.6453874914905</v>
      </c>
      <c r="BY34" s="5">
        <v>4857.5830232579656</v>
      </c>
      <c r="BZ34" s="5">
        <v>4948.0197233612826</v>
      </c>
      <c r="CA34" s="5">
        <v>5039.521674563448</v>
      </c>
      <c r="CB34" s="5">
        <v>5129.6234540563328</v>
      </c>
      <c r="CC34" s="5">
        <v>5219.8726996708801</v>
      </c>
      <c r="CD34" s="5">
        <v>5309.8014277190714</v>
      </c>
      <c r="CE34" s="5">
        <v>5399.5092706634387</v>
      </c>
      <c r="CF34" s="5">
        <v>5488.912818335516</v>
      </c>
      <c r="CG34" s="5">
        <v>5577.9124230987663</v>
      </c>
      <c r="CH34" s="5">
        <v>5666.5443753233667</v>
      </c>
      <c r="CI34" s="5">
        <v>5754.5692208156061</v>
      </c>
      <c r="CJ34" s="5">
        <v>5842.2409823257367</v>
      </c>
      <c r="CK34" s="5">
        <v>5929.7672472419008</v>
      </c>
      <c r="CL34" s="5">
        <v>6017.8269717857966</v>
      </c>
      <c r="CM34" s="5">
        <v>6105.6050301180203</v>
      </c>
      <c r="CN34" s="5">
        <v>6192.981716817003</v>
      </c>
      <c r="CP34" s="5"/>
    </row>
    <row r="35" spans="1:94" x14ac:dyDescent="0.25">
      <c r="A35" t="s">
        <v>88</v>
      </c>
      <c r="B35" s="5">
        <v>0</v>
      </c>
      <c r="C35" s="5">
        <v>0</v>
      </c>
      <c r="D35" s="5">
        <v>0</v>
      </c>
      <c r="E35" s="5">
        <v>0</v>
      </c>
      <c r="F35" s="5">
        <v>0</v>
      </c>
      <c r="G35" s="5">
        <v>0</v>
      </c>
      <c r="H35" s="5">
        <v>0</v>
      </c>
      <c r="I35" s="5">
        <v>0</v>
      </c>
      <c r="J35" s="5">
        <v>0</v>
      </c>
      <c r="K35" s="5">
        <v>-7.5449089999999996E-2</v>
      </c>
      <c r="L35" s="5">
        <v>-0.23145299999999999</v>
      </c>
      <c r="M35" s="5">
        <v>-0.31454100000000002</v>
      </c>
      <c r="N35" s="5">
        <v>-0.37335600000000002</v>
      </c>
      <c r="O35" s="5">
        <v>-0.39047399999999999</v>
      </c>
      <c r="P35" s="5">
        <v>-0.35922100000000001</v>
      </c>
      <c r="Q35" s="5">
        <v>-0.32801400000000003</v>
      </c>
      <c r="R35" s="5">
        <v>-0.30920999999999998</v>
      </c>
      <c r="S35" s="5">
        <v>-0.29181699999999999</v>
      </c>
      <c r="T35" s="5">
        <v>-0.27650000000000002</v>
      </c>
      <c r="U35" s="5">
        <v>-0.26121499999999997</v>
      </c>
      <c r="V35" s="5">
        <v>-0.247529</v>
      </c>
      <c r="W35" s="5">
        <v>-0.23580799999999999</v>
      </c>
      <c r="X35" s="5">
        <v>-0.22634699999999999</v>
      </c>
      <c r="Y35" s="5">
        <v>-0.21938299999999999</v>
      </c>
      <c r="Z35" s="5">
        <v>-0.21466399999999999</v>
      </c>
      <c r="AA35" s="5">
        <v>-0.212475</v>
      </c>
      <c r="AB35" s="5">
        <v>-0.21296599999999999</v>
      </c>
      <c r="AC35" s="5">
        <v>-0.21651999999999999</v>
      </c>
      <c r="AD35" s="5">
        <v>-0.22334399999999999</v>
      </c>
      <c r="AF35" t="s">
        <v>88</v>
      </c>
      <c r="AG35" s="5">
        <v>7.1727379999999997E-3</v>
      </c>
      <c r="AH35" s="5">
        <v>-9.9872910000000006E-3</v>
      </c>
      <c r="AI35" s="5">
        <v>-3.0206739999999999E-2</v>
      </c>
      <c r="AJ35" s="5">
        <v>-4.6762959999999999E-2</v>
      </c>
      <c r="AK35" s="5">
        <v>-0.124737</v>
      </c>
      <c r="AL35" s="5">
        <v>-0.15524099999999999</v>
      </c>
      <c r="AM35" s="5">
        <v>-0.15559200000000001</v>
      </c>
      <c r="AN35" s="5">
        <v>-0.152448</v>
      </c>
      <c r="AO35" s="5">
        <v>-0.139572</v>
      </c>
      <c r="AP35" s="5">
        <v>-0.24350409000000001</v>
      </c>
      <c r="AQ35" s="5">
        <v>-0.39094399999999996</v>
      </c>
      <c r="AR35" s="5">
        <v>-0.44632500000000003</v>
      </c>
      <c r="AS35" s="5">
        <v>-0.47045471999999999</v>
      </c>
      <c r="AT35" s="5">
        <v>-0.44297005</v>
      </c>
      <c r="AU35" s="5">
        <v>-0.37236567000000004</v>
      </c>
      <c r="AV35" s="5">
        <v>-0.28850928000000003</v>
      </c>
      <c r="AW35" s="5">
        <v>-0.23135593999999998</v>
      </c>
      <c r="AX35" s="5">
        <v>-0.17439099999999999</v>
      </c>
      <c r="AY35" s="5">
        <v>-0.12288600000000002</v>
      </c>
      <c r="AZ35" s="5">
        <v>-8.4573999999999983E-2</v>
      </c>
      <c r="BA35" s="5">
        <v>-5.3724999999999995E-2</v>
      </c>
      <c r="BB35" s="5">
        <v>-3.2159999999999994E-2</v>
      </c>
      <c r="BC35" s="5">
        <v>-1.7125000000000001E-2</v>
      </c>
      <c r="BD35" s="5">
        <v>-1.2859999999999983E-2</v>
      </c>
      <c r="BE35" s="5">
        <v>-1.4317999999999997E-2</v>
      </c>
      <c r="BF35" s="5">
        <v>-1.7065999999999998E-2</v>
      </c>
      <c r="BG35" s="5">
        <v>-9.5639999999999892E-3</v>
      </c>
      <c r="BH35" s="5">
        <v>-5.5559999999999776E-3</v>
      </c>
      <c r="BI35" s="5">
        <v>-5.0729999999999942E-3</v>
      </c>
      <c r="BK35" t="s">
        <v>88</v>
      </c>
      <c r="BL35" s="5">
        <v>1901.5645069822679</v>
      </c>
      <c r="BM35" s="5">
        <v>1945.6918333371218</v>
      </c>
      <c r="BN35" s="5">
        <v>1989.3907103021772</v>
      </c>
      <c r="BO35" s="5">
        <v>2033.3578364946159</v>
      </c>
      <c r="BP35" s="5">
        <v>2076.2791812963001</v>
      </c>
      <c r="BQ35" s="5">
        <v>2119.720319661807</v>
      </c>
      <c r="BR35" s="5">
        <v>2167.6951256528564</v>
      </c>
      <c r="BS35" s="5">
        <v>2216.7578500752766</v>
      </c>
      <c r="BT35" s="5">
        <v>2265.8621357980683</v>
      </c>
      <c r="BU35" s="5">
        <v>2312.4935886936128</v>
      </c>
      <c r="BV35" s="5">
        <v>2357.9597776585802</v>
      </c>
      <c r="BW35" s="5">
        <v>2405.7677253065031</v>
      </c>
      <c r="BX35" s="5">
        <v>2453.6103681942172</v>
      </c>
      <c r="BY35" s="5">
        <v>2502.8814667260935</v>
      </c>
      <c r="BZ35" s="5">
        <v>2553.5044211894501</v>
      </c>
      <c r="CA35" s="5">
        <v>2604.8552917663292</v>
      </c>
      <c r="CB35" s="5">
        <v>2655.6963246476694</v>
      </c>
      <c r="CC35" s="5">
        <v>2706.8559385748567</v>
      </c>
      <c r="CD35" s="5">
        <v>2758.0543693110549</v>
      </c>
      <c r="CE35" s="5">
        <v>2809.309644752675</v>
      </c>
      <c r="CF35" s="5">
        <v>2860.6406681340968</v>
      </c>
      <c r="CG35" s="5">
        <v>2912.0113351899058</v>
      </c>
      <c r="CH35" s="5">
        <v>2963.4350105328058</v>
      </c>
      <c r="CI35" s="5">
        <v>3014.7912386370767</v>
      </c>
      <c r="CJ35" s="5">
        <v>3066.1806155397226</v>
      </c>
      <c r="CK35" s="5">
        <v>3117.7220227476573</v>
      </c>
      <c r="CL35" s="5">
        <v>3169.7446639309624</v>
      </c>
      <c r="CM35" s="5">
        <v>3221.7921757722124</v>
      </c>
      <c r="CN35" s="5">
        <v>3273.8128393252091</v>
      </c>
      <c r="CP35" s="5"/>
    </row>
    <row r="36" spans="1:94" x14ac:dyDescent="0.25">
      <c r="A36" t="s">
        <v>89</v>
      </c>
      <c r="B36" s="5">
        <v>0</v>
      </c>
      <c r="C36" s="5">
        <v>0</v>
      </c>
      <c r="D36" s="5">
        <v>0</v>
      </c>
      <c r="E36" s="5">
        <v>0</v>
      </c>
      <c r="F36" s="5">
        <v>0</v>
      </c>
      <c r="G36" s="5">
        <v>0</v>
      </c>
      <c r="H36" s="5">
        <v>0</v>
      </c>
      <c r="I36" s="5">
        <v>0</v>
      </c>
      <c r="J36" s="5">
        <v>0</v>
      </c>
      <c r="K36" s="5">
        <v>-1.065934E-2</v>
      </c>
      <c r="L36" s="5">
        <v>-1.5757759999999999E-2</v>
      </c>
      <c r="M36" s="5">
        <v>1.0123439999999999E-2</v>
      </c>
      <c r="N36" s="5">
        <v>4.8687319999999999E-2</v>
      </c>
      <c r="O36" s="5">
        <v>0.10656499999999999</v>
      </c>
      <c r="P36" s="5">
        <v>0.18095800000000001</v>
      </c>
      <c r="Q36" s="5">
        <v>0.24762799999999999</v>
      </c>
      <c r="R36" s="5">
        <v>0.31007600000000002</v>
      </c>
      <c r="S36" s="5">
        <v>0.36516300000000002</v>
      </c>
      <c r="T36" s="5">
        <v>0.41519299999999998</v>
      </c>
      <c r="U36" s="5">
        <v>0.45565600000000001</v>
      </c>
      <c r="V36" s="5">
        <v>0.48841099999999998</v>
      </c>
      <c r="W36" s="5">
        <v>0.514042</v>
      </c>
      <c r="X36" s="5">
        <v>0.53204499999999999</v>
      </c>
      <c r="Y36" s="5">
        <v>0.54273899999999997</v>
      </c>
      <c r="Z36" s="5">
        <v>0.54593700000000001</v>
      </c>
      <c r="AA36" s="5">
        <v>0.54185399999999995</v>
      </c>
      <c r="AB36" s="5">
        <v>0.53084399999999998</v>
      </c>
      <c r="AC36" s="5">
        <v>0.51252900000000001</v>
      </c>
      <c r="AD36" s="5">
        <v>0.48660999999999999</v>
      </c>
      <c r="AF36" t="s">
        <v>89</v>
      </c>
      <c r="AG36" s="5">
        <v>-3.1069039999999999E-2</v>
      </c>
      <c r="AH36" s="5">
        <v>-1.882856E-3</v>
      </c>
      <c r="AI36" s="5">
        <v>1.6666170000000001E-2</v>
      </c>
      <c r="AJ36" s="5">
        <v>3.1804869999999999E-2</v>
      </c>
      <c r="AK36" s="5">
        <v>3.3848860000000001E-2</v>
      </c>
      <c r="AL36" s="5">
        <v>3.1354189999999997E-2</v>
      </c>
      <c r="AM36" s="5">
        <v>3.0466260000000002E-3</v>
      </c>
      <c r="AN36" s="5">
        <v>-7.6524119999999999E-3</v>
      </c>
      <c r="AO36" s="5">
        <v>-4.1147669999999997E-2</v>
      </c>
      <c r="AP36" s="5">
        <v>-0.14986733999999999</v>
      </c>
      <c r="AQ36" s="5">
        <v>-0.23948076000000001</v>
      </c>
      <c r="AR36" s="5">
        <v>-0.29029556000000001</v>
      </c>
      <c r="AS36" s="5">
        <v>-0.31169968000000003</v>
      </c>
      <c r="AT36" s="5">
        <v>-0.31060600000000005</v>
      </c>
      <c r="AU36" s="5">
        <v>-0.24834899999999999</v>
      </c>
      <c r="AV36" s="5">
        <v>-0.20366100000000001</v>
      </c>
      <c r="AW36" s="5">
        <v>-0.16264499999999998</v>
      </c>
      <c r="AX36" s="5">
        <v>-0.13289599999999996</v>
      </c>
      <c r="AY36" s="5">
        <v>-0.10972600000000005</v>
      </c>
      <c r="AZ36" s="5">
        <v>-6.3228000000000006E-2</v>
      </c>
      <c r="BA36" s="5">
        <v>-4.3871000000000049E-2</v>
      </c>
      <c r="BB36" s="5">
        <v>-3.4193000000000029E-2</v>
      </c>
      <c r="BC36" s="5">
        <v>-3.7690000000000001E-2</v>
      </c>
      <c r="BD36" s="5">
        <v>-5.6037000000000003E-2</v>
      </c>
      <c r="BE36" s="5">
        <v>-7.3524000000000034E-2</v>
      </c>
      <c r="BF36" s="5">
        <v>-0.10448600000000008</v>
      </c>
      <c r="BG36" s="5">
        <v>-0.13550300000000004</v>
      </c>
      <c r="BH36" s="5">
        <v>-0.17356099999999997</v>
      </c>
      <c r="BI36" s="5">
        <v>-0.21933199999999997</v>
      </c>
      <c r="BK36" t="s">
        <v>89</v>
      </c>
      <c r="BL36" s="5">
        <v>1177.439887238731</v>
      </c>
      <c r="BM36" s="5">
        <v>1200.1620045609127</v>
      </c>
      <c r="BN36" s="5">
        <v>1222.4264483109341</v>
      </c>
      <c r="BO36" s="5">
        <v>1244.7373214360139</v>
      </c>
      <c r="BP36" s="5">
        <v>1267.0746398630706</v>
      </c>
      <c r="BQ36" s="5">
        <v>1290.5011960766808</v>
      </c>
      <c r="BR36" s="5">
        <v>1313.8997895920695</v>
      </c>
      <c r="BS36" s="5">
        <v>1337.2501586509002</v>
      </c>
      <c r="BT36" s="5">
        <v>1360.4360693329365</v>
      </c>
      <c r="BU36" s="5">
        <v>1382.0744143772154</v>
      </c>
      <c r="BV36" s="5">
        <v>1403.9678332951685</v>
      </c>
      <c r="BW36" s="5">
        <v>1425.7399745517419</v>
      </c>
      <c r="BX36" s="5">
        <v>1447.7472278992313</v>
      </c>
      <c r="BY36" s="5">
        <v>1469.8718861907328</v>
      </c>
      <c r="BZ36" s="5">
        <v>1492.8806746723724</v>
      </c>
      <c r="CA36" s="5">
        <v>1515.4266790566212</v>
      </c>
      <c r="CB36" s="5">
        <v>1537.9514282722712</v>
      </c>
      <c r="CC36" s="5">
        <v>1560.2060427765557</v>
      </c>
      <c r="CD36" s="5">
        <v>1582.3256233096752</v>
      </c>
      <c r="CE36" s="5">
        <v>1604.7369819603073</v>
      </c>
      <c r="CF36" s="5">
        <v>1626.6469372046565</v>
      </c>
      <c r="CG36" s="5">
        <v>1648.3171345032115</v>
      </c>
      <c r="CH36" s="5">
        <v>1669.6850440821479</v>
      </c>
      <c r="CI36" s="5">
        <v>1690.690207951005</v>
      </c>
      <c r="CJ36" s="5">
        <v>1711.5917701154974</v>
      </c>
      <c r="CK36" s="5">
        <v>1732.1143300905412</v>
      </c>
      <c r="CL36" s="5">
        <v>1752.46921349117</v>
      </c>
      <c r="CM36" s="5">
        <v>1772.4999124033473</v>
      </c>
      <c r="CN36" s="5">
        <v>1792.1783973291197</v>
      </c>
      <c r="CP36" s="5"/>
    </row>
    <row r="37" spans="1:94" x14ac:dyDescent="0.25">
      <c r="A37" t="s">
        <v>90</v>
      </c>
      <c r="B37" s="5">
        <v>0</v>
      </c>
      <c r="C37" s="5">
        <v>0</v>
      </c>
      <c r="D37" s="5">
        <v>0</v>
      </c>
      <c r="E37" s="5">
        <v>0</v>
      </c>
      <c r="F37" s="5">
        <v>0</v>
      </c>
      <c r="G37" s="5">
        <v>0</v>
      </c>
      <c r="H37" s="5">
        <v>0</v>
      </c>
      <c r="I37" s="5">
        <v>0</v>
      </c>
      <c r="J37" s="5">
        <v>0</v>
      </c>
      <c r="K37" s="5">
        <v>-5.1483500000000001E-2</v>
      </c>
      <c r="L37" s="5">
        <v>-0.15878700000000001</v>
      </c>
      <c r="M37" s="5">
        <v>-0.22156100000000001</v>
      </c>
      <c r="N37" s="5">
        <v>-0.26347300000000001</v>
      </c>
      <c r="O37" s="5">
        <v>-0.27228599999999997</v>
      </c>
      <c r="P37" s="5">
        <v>-0.24776300000000001</v>
      </c>
      <c r="Q37" s="5">
        <v>-0.21534400000000001</v>
      </c>
      <c r="R37" s="5">
        <v>-0.18753300000000001</v>
      </c>
      <c r="S37" s="5">
        <v>-0.16061900000000001</v>
      </c>
      <c r="T37" s="5">
        <v>-0.135686</v>
      </c>
      <c r="U37" s="5">
        <v>-0.113853</v>
      </c>
      <c r="V37" s="5">
        <v>-9.6121600000000001E-2</v>
      </c>
      <c r="W37" s="5">
        <v>-8.2977430000000005E-2</v>
      </c>
      <c r="X37" s="5">
        <v>-7.4412530000000005E-2</v>
      </c>
      <c r="Y37" s="5">
        <v>-7.0626460000000002E-2</v>
      </c>
      <c r="Z37" s="5">
        <v>-7.1315009999999998E-2</v>
      </c>
      <c r="AA37" s="5">
        <v>-7.6765570000000005E-2</v>
      </c>
      <c r="AB37" s="5">
        <v>-8.7081400000000003E-2</v>
      </c>
      <c r="AC37" s="5">
        <v>-0.102686</v>
      </c>
      <c r="AD37" s="5">
        <v>-0.123913</v>
      </c>
      <c r="AF37" t="s">
        <v>90</v>
      </c>
      <c r="AG37" s="5">
        <v>1.7623920000000001E-2</v>
      </c>
      <c r="AH37" s="5">
        <v>1.0296380000000001E-2</v>
      </c>
      <c r="AI37" s="5">
        <v>-4.444726E-4</v>
      </c>
      <c r="AJ37" s="5">
        <v>-9.4374660000000003E-3</v>
      </c>
      <c r="AK37" s="5">
        <v>-5.3345580000000001E-4</v>
      </c>
      <c r="AL37" s="5">
        <v>5.5542029999999999E-2</v>
      </c>
      <c r="AM37" s="5">
        <v>0.106374</v>
      </c>
      <c r="AN37" s="5">
        <v>0.14956900000000001</v>
      </c>
      <c r="AO37" s="5">
        <v>0.19750100000000001</v>
      </c>
      <c r="AP37" s="5">
        <v>0.26715049999999996</v>
      </c>
      <c r="AQ37" s="5">
        <v>0.34952799999999995</v>
      </c>
      <c r="AR37" s="5">
        <v>0.44235499999999994</v>
      </c>
      <c r="AS37" s="5">
        <v>0.54101200000000005</v>
      </c>
      <c r="AT37" s="5">
        <v>0.64683299999999999</v>
      </c>
      <c r="AU37" s="5">
        <v>0.74902699999999989</v>
      </c>
      <c r="AV37" s="5">
        <v>0.81891599999999998</v>
      </c>
      <c r="AW37" s="5">
        <v>0.904887</v>
      </c>
      <c r="AX37" s="5">
        <v>0.98343099999999994</v>
      </c>
      <c r="AY37" s="5">
        <v>1.0607839999999999</v>
      </c>
      <c r="AZ37" s="5">
        <v>1.1254470000000001</v>
      </c>
      <c r="BA37" s="5">
        <v>1.1957784</v>
      </c>
      <c r="BB37" s="5">
        <v>1.2772825700000001</v>
      </c>
      <c r="BC37" s="5">
        <v>1.36407747</v>
      </c>
      <c r="BD37" s="5">
        <v>1.4687935400000001</v>
      </c>
      <c r="BE37" s="5">
        <v>1.5692149900000001</v>
      </c>
      <c r="BF37" s="5">
        <v>1.66290443</v>
      </c>
      <c r="BG37" s="5">
        <v>1.7177386000000001</v>
      </c>
      <c r="BH37" s="5">
        <v>1.764014</v>
      </c>
      <c r="BI37" s="5">
        <v>1.8026070000000001</v>
      </c>
      <c r="BK37" t="s">
        <v>90</v>
      </c>
      <c r="BL37" s="5">
        <v>2056.4176684750264</v>
      </c>
      <c r="BM37" s="5">
        <v>2096.6167422485687</v>
      </c>
      <c r="BN37" s="5">
        <v>2135.4714479159047</v>
      </c>
      <c r="BO37" s="5">
        <v>2174.9334639796848</v>
      </c>
      <c r="BP37" s="5">
        <v>2215.4770347326598</v>
      </c>
      <c r="BQ37" s="5">
        <v>2259.9729226723175</v>
      </c>
      <c r="BR37" s="5">
        <v>2306.3391824324385</v>
      </c>
      <c r="BS37" s="5">
        <v>2353.3861941490145</v>
      </c>
      <c r="BT37" s="5">
        <v>2401.2500888869149</v>
      </c>
      <c r="BU37" s="5">
        <v>2449.7391586973649</v>
      </c>
      <c r="BV37" s="5">
        <v>2498.4446781775537</v>
      </c>
      <c r="BW37" s="5">
        <v>2547.5527501632218</v>
      </c>
      <c r="BX37" s="5">
        <v>2595.2988598078105</v>
      </c>
      <c r="BY37" s="5">
        <v>2643.2780039461509</v>
      </c>
      <c r="BZ37" s="5">
        <v>2691.2462459318244</v>
      </c>
      <c r="CA37" s="5">
        <v>2738.5607721484221</v>
      </c>
      <c r="CB37" s="5">
        <v>2786.3902520599868</v>
      </c>
      <c r="CC37" s="5">
        <v>2834.1950200599363</v>
      </c>
      <c r="CD37" s="5">
        <v>2882.1679522652225</v>
      </c>
      <c r="CE37" s="5">
        <v>2929.9682165352083</v>
      </c>
      <c r="CF37" s="5">
        <v>2978.1100306046719</v>
      </c>
      <c r="CG37" s="5">
        <v>3026.7682058919054</v>
      </c>
      <c r="CH37" s="5">
        <v>3075.7622617389552</v>
      </c>
      <c r="CI37" s="5">
        <v>3125.4729963484083</v>
      </c>
      <c r="CJ37" s="5">
        <v>3175.2015454363682</v>
      </c>
      <c r="CK37" s="5">
        <v>3224.832566067887</v>
      </c>
      <c r="CL37" s="5">
        <v>3273.2866778917009</v>
      </c>
      <c r="CM37" s="5">
        <v>3321.4618502903227</v>
      </c>
      <c r="CN37" s="5">
        <v>3369.3285252955643</v>
      </c>
      <c r="CP37" s="5"/>
    </row>
    <row r="38" spans="1:94" x14ac:dyDescent="0.25">
      <c r="A38" t="s">
        <v>91</v>
      </c>
      <c r="B38" s="5">
        <v>0</v>
      </c>
      <c r="C38" s="5">
        <v>0</v>
      </c>
      <c r="D38" s="5">
        <v>0</v>
      </c>
      <c r="E38" s="5">
        <v>0</v>
      </c>
      <c r="F38" s="5">
        <v>0</v>
      </c>
      <c r="G38" s="5">
        <v>0</v>
      </c>
      <c r="H38" s="5">
        <v>0</v>
      </c>
      <c r="I38" s="5">
        <v>0</v>
      </c>
      <c r="J38" s="5">
        <v>0</v>
      </c>
      <c r="K38" s="5">
        <v>-4.3739500000000001E-2</v>
      </c>
      <c r="L38" s="5">
        <v>-0.111097</v>
      </c>
      <c r="M38" s="5">
        <v>-0.13266500000000001</v>
      </c>
      <c r="N38" s="5">
        <v>-0.12853700000000001</v>
      </c>
      <c r="O38" s="5">
        <v>-0.103908</v>
      </c>
      <c r="P38" s="5">
        <v>-7.4786539999999999E-2</v>
      </c>
      <c r="Q38" s="5">
        <v>-4.5876390000000003E-2</v>
      </c>
      <c r="R38" s="5">
        <v>-3.0328500000000001E-2</v>
      </c>
      <c r="S38" s="5">
        <v>-1.9393870000000001E-2</v>
      </c>
      <c r="T38" s="5">
        <v>-1.346864E-2</v>
      </c>
      <c r="U38" s="5">
        <v>-1.0112009999999999E-2</v>
      </c>
      <c r="V38" s="5">
        <v>-1.1260650000000001E-2</v>
      </c>
      <c r="W38" s="5">
        <v>-1.6641550000000001E-2</v>
      </c>
      <c r="X38" s="5">
        <v>-2.6098639999999999E-2</v>
      </c>
      <c r="Y38" s="5">
        <v>-3.9750389999999997E-2</v>
      </c>
      <c r="Z38" s="5">
        <v>-5.7136239999999998E-2</v>
      </c>
      <c r="AA38" s="5">
        <v>-7.9041260000000002E-2</v>
      </c>
      <c r="AB38" s="5">
        <v>-0.10579</v>
      </c>
      <c r="AC38" s="5">
        <v>-0.138323</v>
      </c>
      <c r="AD38" s="5">
        <v>-0.17738699999999999</v>
      </c>
      <c r="AF38" t="s">
        <v>91</v>
      </c>
      <c r="AG38" s="5">
        <v>3.022474E-2</v>
      </c>
      <c r="AH38" s="5">
        <v>1.356131E-2</v>
      </c>
      <c r="AI38" s="5">
        <v>-4.9523129999999999E-3</v>
      </c>
      <c r="AJ38" s="5">
        <v>-1.7141340000000001E-2</v>
      </c>
      <c r="AK38" s="5">
        <v>-5.6871280000000003E-2</v>
      </c>
      <c r="AL38" s="5">
        <v>-4.5146100000000002E-2</v>
      </c>
      <c r="AM38" s="5">
        <v>-1.383321E-2</v>
      </c>
      <c r="AN38" s="5">
        <v>1.238797E-2</v>
      </c>
      <c r="AO38" s="5">
        <v>5.047712E-2</v>
      </c>
      <c r="AP38" s="5">
        <v>5.69915E-2</v>
      </c>
      <c r="AQ38" s="5">
        <v>8.6406000000000011E-2</v>
      </c>
      <c r="AR38" s="5">
        <v>0.16553500000000002</v>
      </c>
      <c r="AS38" s="5">
        <v>0.267067</v>
      </c>
      <c r="AT38" s="5">
        <v>0.38787899999999997</v>
      </c>
      <c r="AU38" s="5">
        <v>0.48996745999999997</v>
      </c>
      <c r="AV38" s="5">
        <v>0.59099161</v>
      </c>
      <c r="AW38" s="5">
        <v>0.67191250000000002</v>
      </c>
      <c r="AX38" s="5">
        <v>0.74836512999999993</v>
      </c>
      <c r="AY38" s="5">
        <v>0.81906435999999994</v>
      </c>
      <c r="AZ38" s="5">
        <v>0.86749499000000008</v>
      </c>
      <c r="BA38" s="5">
        <v>0.91279935000000001</v>
      </c>
      <c r="BB38" s="5">
        <v>0.95484444999999996</v>
      </c>
      <c r="BC38" s="5">
        <v>0.99479136000000012</v>
      </c>
      <c r="BD38" s="5">
        <v>1.0331696100000001</v>
      </c>
      <c r="BE38" s="5">
        <v>1.06582376</v>
      </c>
      <c r="BF38" s="5">
        <v>1.0962287399999999</v>
      </c>
      <c r="BG38" s="5">
        <v>1.1216899999999999</v>
      </c>
      <c r="BH38" s="5">
        <v>1.1391370000000001</v>
      </c>
      <c r="BI38" s="5">
        <v>1.1492930000000001</v>
      </c>
      <c r="BK38" t="s">
        <v>91</v>
      </c>
      <c r="BL38" s="5">
        <v>816.98456981432184</v>
      </c>
      <c r="BM38" s="5">
        <v>835.5618178841703</v>
      </c>
      <c r="BN38" s="5">
        <v>853.85861548812488</v>
      </c>
      <c r="BO38" s="5">
        <v>872.69115004643231</v>
      </c>
      <c r="BP38" s="5">
        <v>891.73196277436807</v>
      </c>
      <c r="BQ38" s="5">
        <v>912.98960492622416</v>
      </c>
      <c r="BR38" s="5">
        <v>934.94043699360793</v>
      </c>
      <c r="BS38" s="5">
        <v>957.13161577400786</v>
      </c>
      <c r="BT38" s="5">
        <v>979.25724493404778</v>
      </c>
      <c r="BU38" s="5">
        <v>1000.9947314305261</v>
      </c>
      <c r="BV38" s="5">
        <v>1022.7820829706054</v>
      </c>
      <c r="BW38" s="5">
        <v>1045.1983037030031</v>
      </c>
      <c r="BX38" s="5">
        <v>1067.1115721298361</v>
      </c>
      <c r="BY38" s="5">
        <v>1089.4326553533708</v>
      </c>
      <c r="BZ38" s="5">
        <v>1111.7288305409206</v>
      </c>
      <c r="CA38" s="5">
        <v>1134.2748445304103</v>
      </c>
      <c r="CB38" s="5">
        <v>1156.6987421007984</v>
      </c>
      <c r="CC38" s="5">
        <v>1179.2518327942548</v>
      </c>
      <c r="CD38" s="5">
        <v>1201.9271571570507</v>
      </c>
      <c r="CE38" s="5">
        <v>1224.4909833819124</v>
      </c>
      <c r="CF38" s="5">
        <v>1247.1600586823267</v>
      </c>
      <c r="CG38" s="5">
        <v>1269.9303095995554</v>
      </c>
      <c r="CH38" s="5">
        <v>1292.8084296628372</v>
      </c>
      <c r="CI38" s="5">
        <v>1315.7875489359619</v>
      </c>
      <c r="CJ38" s="5">
        <v>1338.7975989364845</v>
      </c>
      <c r="CK38" s="5">
        <v>1361.8646608170241</v>
      </c>
      <c r="CL38" s="5">
        <v>1384.9320936515001</v>
      </c>
      <c r="CM38" s="5">
        <v>1407.9372730084647</v>
      </c>
      <c r="CN38" s="5">
        <v>1430.8602078668368</v>
      </c>
      <c r="CP38" s="5"/>
    </row>
    <row r="39" spans="1:94" x14ac:dyDescent="0.25">
      <c r="A39" t="s">
        <v>92</v>
      </c>
      <c r="B39" s="5">
        <v>0</v>
      </c>
      <c r="C39" s="5">
        <v>0</v>
      </c>
      <c r="D39" s="5">
        <v>0</v>
      </c>
      <c r="E39" s="5">
        <v>0</v>
      </c>
      <c r="F39" s="5">
        <v>0</v>
      </c>
      <c r="G39" s="5">
        <v>0</v>
      </c>
      <c r="H39" s="5">
        <v>0</v>
      </c>
      <c r="I39" s="5">
        <v>0</v>
      </c>
      <c r="J39" s="5">
        <v>0</v>
      </c>
      <c r="K39" s="5">
        <v>-0.74611099999999997</v>
      </c>
      <c r="L39" s="5">
        <v>-3.1511499999999999</v>
      </c>
      <c r="M39" s="5">
        <v>-4.8947200000000004</v>
      </c>
      <c r="N39" s="5">
        <v>-6.8444399999999996</v>
      </c>
      <c r="O39" s="5">
        <v>-8.1547900000000002</v>
      </c>
      <c r="P39" s="5">
        <v>-8.0873699999999999</v>
      </c>
      <c r="Q39" s="5">
        <v>-7.8528799999999999</v>
      </c>
      <c r="R39" s="5">
        <v>-7.5798199999999998</v>
      </c>
      <c r="S39" s="5">
        <v>-7.2651700000000003</v>
      </c>
      <c r="T39" s="5">
        <v>-6.8397899999999998</v>
      </c>
      <c r="U39" s="5">
        <v>-6.5725699999999998</v>
      </c>
      <c r="V39" s="5">
        <v>-6.2638999999999996</v>
      </c>
      <c r="W39" s="5">
        <v>-5.92462</v>
      </c>
      <c r="X39" s="5">
        <v>-5.53057</v>
      </c>
      <c r="Y39" s="5">
        <v>-5.0956299999999999</v>
      </c>
      <c r="Z39" s="5">
        <v>-4.6087600000000002</v>
      </c>
      <c r="AA39" s="5">
        <v>-4.0699300000000003</v>
      </c>
      <c r="AB39" s="5">
        <v>-3.4781</v>
      </c>
      <c r="AC39" s="5">
        <v>-2.8449499999999999</v>
      </c>
      <c r="AD39" s="5">
        <v>-2.1808000000000001</v>
      </c>
      <c r="AF39" t="s">
        <v>92</v>
      </c>
      <c r="AG39" s="5">
        <v>-6.1960899999999999E-2</v>
      </c>
      <c r="AH39" s="5">
        <v>-9.2290189999999994E-2</v>
      </c>
      <c r="AI39" s="5">
        <v>-0.13109299999999999</v>
      </c>
      <c r="AJ39" s="5">
        <v>-0.18081</v>
      </c>
      <c r="AK39" s="5">
        <v>-0.57491300000000001</v>
      </c>
      <c r="AL39" s="5">
        <v>-0.68280399999999997</v>
      </c>
      <c r="AM39" s="5">
        <v>-0.737456</v>
      </c>
      <c r="AN39" s="5">
        <v>-0.78228900000000001</v>
      </c>
      <c r="AO39" s="5">
        <v>-0.80541099999999999</v>
      </c>
      <c r="AP39" s="5">
        <v>-2.086951</v>
      </c>
      <c r="AQ39" s="5">
        <v>-4.5202399999999994</v>
      </c>
      <c r="AR39" s="5">
        <v>-6.2902400000000007</v>
      </c>
      <c r="AS39" s="5">
        <v>-8.3108500000000003</v>
      </c>
      <c r="AT39" s="5">
        <v>-9.6966800000000006</v>
      </c>
      <c r="AU39" s="5">
        <v>-9.7287999999999997</v>
      </c>
      <c r="AV39" s="5">
        <v>-9.6055399999999995</v>
      </c>
      <c r="AW39" s="5">
        <v>-9.4372100000000003</v>
      </c>
      <c r="AX39" s="5">
        <v>-9.2277300000000011</v>
      </c>
      <c r="AY39" s="5">
        <v>-8.9237900000000003</v>
      </c>
      <c r="AZ39" s="5">
        <v>-8.6023800000000001</v>
      </c>
      <c r="BA39" s="5">
        <v>-8.3858899999999998</v>
      </c>
      <c r="BB39" s="5">
        <v>-8.13124</v>
      </c>
      <c r="BC39" s="5">
        <v>-7.8214799999999993</v>
      </c>
      <c r="BD39" s="5">
        <v>-7.4625500000000002</v>
      </c>
      <c r="BE39" s="5">
        <v>-7.0483200000000004</v>
      </c>
      <c r="BF39" s="5">
        <v>-6.5781200000000002</v>
      </c>
      <c r="BG39" s="5">
        <v>-6.0564499999999999</v>
      </c>
      <c r="BH39" s="5">
        <v>-5.4793000000000003</v>
      </c>
      <c r="BI39" s="5">
        <v>-4.8506999999999998</v>
      </c>
      <c r="BK39" t="s">
        <v>92</v>
      </c>
      <c r="BL39" s="5">
        <v>1193.2954485350531</v>
      </c>
      <c r="BM39" s="5">
        <v>1175.7105555691746</v>
      </c>
      <c r="BN39" s="5">
        <v>1151.9949771223469</v>
      </c>
      <c r="BO39" s="5">
        <v>1126.3926519306685</v>
      </c>
      <c r="BP39" s="5">
        <v>1095.4397245335044</v>
      </c>
      <c r="BQ39" s="5">
        <v>1069.9983319616967</v>
      </c>
      <c r="BR39" s="5">
        <v>1049.8215933027104</v>
      </c>
      <c r="BS39" s="5">
        <v>1029.4670790376442</v>
      </c>
      <c r="BT39" s="5">
        <v>1015.3526698165276</v>
      </c>
      <c r="BU39" s="5">
        <v>988.60439178925344</v>
      </c>
      <c r="BV39" s="5">
        <v>950.75912988774724</v>
      </c>
      <c r="BW39" s="5">
        <v>919.93976459784858</v>
      </c>
      <c r="BX39" s="5">
        <v>880.93641810821043</v>
      </c>
      <c r="BY39" s="5">
        <v>847.97657993449104</v>
      </c>
      <c r="BZ39" s="5">
        <v>827.29667526278456</v>
      </c>
      <c r="CA39" s="5">
        <v>807.26076294714983</v>
      </c>
      <c r="CB39" s="5">
        <v>786.82880945082616</v>
      </c>
      <c r="CC39" s="5">
        <v>765.896725945752</v>
      </c>
      <c r="CD39" s="5">
        <v>744.83140973078957</v>
      </c>
      <c r="CE39" s="5">
        <v>722.92629118180798</v>
      </c>
      <c r="CF39" s="5">
        <v>700.32841050324782</v>
      </c>
      <c r="CG39" s="5">
        <v>676.99496053781706</v>
      </c>
      <c r="CH39" s="5">
        <v>652.95279021188196</v>
      </c>
      <c r="CI39" s="5">
        <v>628.04932982583887</v>
      </c>
      <c r="CJ39" s="5">
        <v>602.20345748202647</v>
      </c>
      <c r="CK39" s="5">
        <v>575.27952347822247</v>
      </c>
      <c r="CL39" s="5">
        <v>547.09736536009643</v>
      </c>
      <c r="CM39" s="5">
        <v>517.51243010571545</v>
      </c>
      <c r="CN39" s="5">
        <v>486.31733374422521</v>
      </c>
      <c r="CP39" s="5"/>
    </row>
    <row r="40" spans="1:94" x14ac:dyDescent="0.25">
      <c r="A40" t="s">
        <v>93</v>
      </c>
      <c r="B40" s="5">
        <v>0</v>
      </c>
      <c r="C40" s="5">
        <v>0</v>
      </c>
      <c r="D40" s="5">
        <v>0</v>
      </c>
      <c r="E40" s="5">
        <v>0</v>
      </c>
      <c r="F40" s="5">
        <v>0</v>
      </c>
      <c r="G40" s="5">
        <v>0</v>
      </c>
      <c r="H40" s="5">
        <v>0</v>
      </c>
      <c r="I40" s="5">
        <v>0</v>
      </c>
      <c r="J40" s="5">
        <v>0</v>
      </c>
      <c r="K40" s="5">
        <v>-8.1250089999999997E-2</v>
      </c>
      <c r="L40" s="5">
        <v>-0.94927799999999996</v>
      </c>
      <c r="M40" s="5">
        <v>-1.54782</v>
      </c>
      <c r="N40" s="5">
        <v>-2.1803400000000002</v>
      </c>
      <c r="O40" s="5">
        <v>-2.6008100000000001</v>
      </c>
      <c r="P40" s="5">
        <v>-2.6046</v>
      </c>
      <c r="Q40" s="5">
        <v>-2.5731099999999998</v>
      </c>
      <c r="R40" s="5">
        <v>-2.5823700000000001</v>
      </c>
      <c r="S40" s="5">
        <v>-2.5800200000000002</v>
      </c>
      <c r="T40" s="5">
        <v>-2.5525000000000002</v>
      </c>
      <c r="U40" s="5">
        <v>-2.5231499999999998</v>
      </c>
      <c r="V40" s="5">
        <v>-2.4837199999999999</v>
      </c>
      <c r="W40" s="5">
        <v>-2.43771</v>
      </c>
      <c r="X40" s="5">
        <v>-2.3818999999999999</v>
      </c>
      <c r="Y40" s="5">
        <v>-2.3201499999999999</v>
      </c>
      <c r="Z40" s="5">
        <v>-2.2506699999999999</v>
      </c>
      <c r="AA40" s="5">
        <v>-2.1745999999999999</v>
      </c>
      <c r="AB40" s="5">
        <v>-2.09151</v>
      </c>
      <c r="AC40" s="5">
        <v>-2.0031500000000002</v>
      </c>
      <c r="AD40" s="5">
        <v>-1.90916</v>
      </c>
      <c r="AF40" t="s">
        <v>93</v>
      </c>
      <c r="AG40" s="5">
        <v>0.379911</v>
      </c>
      <c r="AH40" s="5">
        <v>0.493421</v>
      </c>
      <c r="AI40" s="5">
        <v>0.52303299999999997</v>
      </c>
      <c r="AJ40" s="5">
        <v>0.52237</v>
      </c>
      <c r="AK40" s="5">
        <v>9.5048610000000006E-2</v>
      </c>
      <c r="AL40" s="5">
        <v>1.059467E-2</v>
      </c>
      <c r="AM40" s="5">
        <v>-2.078702E-2</v>
      </c>
      <c r="AN40" s="5">
        <v>-5.9078989999999998E-2</v>
      </c>
      <c r="AO40" s="5">
        <v>-0.101409</v>
      </c>
      <c r="AP40" s="5">
        <v>-0.63993809000000001</v>
      </c>
      <c r="AQ40" s="5">
        <v>-1.4986079999999999</v>
      </c>
      <c r="AR40" s="5">
        <v>-2.0859670000000001</v>
      </c>
      <c r="AS40" s="5">
        <v>-2.7202380000000002</v>
      </c>
      <c r="AT40" s="5">
        <v>-3.1343050000000003</v>
      </c>
      <c r="AU40" s="5">
        <v>-3.148933</v>
      </c>
      <c r="AV40" s="5">
        <v>-3.1230309999999997</v>
      </c>
      <c r="AW40" s="5">
        <v>-3.1389819999999999</v>
      </c>
      <c r="AX40" s="5">
        <v>-3.1389270000000002</v>
      </c>
      <c r="AY40" s="5">
        <v>-3.120285</v>
      </c>
      <c r="AZ40" s="5">
        <v>-3.1005149999999997</v>
      </c>
      <c r="BA40" s="5">
        <v>-3.0693359999999998</v>
      </c>
      <c r="BB40" s="5">
        <v>-3.0293999999999999</v>
      </c>
      <c r="BC40" s="5">
        <v>-2.979352</v>
      </c>
      <c r="BD40" s="5">
        <v>-2.921802</v>
      </c>
      <c r="BE40" s="5">
        <v>-2.8566789999999997</v>
      </c>
      <c r="BF40" s="5">
        <v>-2.7831779999999999</v>
      </c>
      <c r="BG40" s="5">
        <v>-2.7013189999999998</v>
      </c>
      <c r="BH40" s="5">
        <v>-2.6159800000000004</v>
      </c>
      <c r="BI40" s="5">
        <v>-2.5264479999999998</v>
      </c>
      <c r="BK40" t="s">
        <v>93</v>
      </c>
      <c r="BL40" s="5">
        <v>1657.1219716616954</v>
      </c>
      <c r="BM40" s="5">
        <v>1698.018922944017</v>
      </c>
      <c r="BN40" s="5">
        <v>1728.6528833336745</v>
      </c>
      <c r="BO40" s="5">
        <v>1756.6562925138444</v>
      </c>
      <c r="BP40" s="5">
        <v>1775.8390581603508</v>
      </c>
      <c r="BQ40" s="5">
        <v>1779.2761213677843</v>
      </c>
      <c r="BR40" s="5">
        <v>1777.95583639099</v>
      </c>
      <c r="BS40" s="5">
        <v>1761.4138105425227</v>
      </c>
      <c r="BT40" s="5">
        <v>1789.9881348237027</v>
      </c>
      <c r="BU40" s="5">
        <v>1812.2990111363097</v>
      </c>
      <c r="BV40" s="5">
        <v>1830.8481234242804</v>
      </c>
      <c r="BW40" s="5">
        <v>1856.4542603443338</v>
      </c>
      <c r="BX40" s="5">
        <v>1875.5154838405431</v>
      </c>
      <c r="BY40" s="5">
        <v>1899.9388159833118</v>
      </c>
      <c r="BZ40" s="5">
        <v>1933.3566767897855</v>
      </c>
      <c r="CA40" s="5">
        <v>1968.7314017357116</v>
      </c>
      <c r="CB40" s="5">
        <v>2004.1260465796508</v>
      </c>
      <c r="CC40" s="5">
        <v>2040.6805015962068</v>
      </c>
      <c r="CD40" s="5">
        <v>2078.2220471808282</v>
      </c>
      <c r="CE40" s="5">
        <v>2116.5149892607337</v>
      </c>
      <c r="CF40" s="5">
        <v>2155.6046155160989</v>
      </c>
      <c r="CG40" s="5">
        <v>2195.4018953268592</v>
      </c>
      <c r="CH40" s="5">
        <v>2235.8388189308757</v>
      </c>
      <c r="CI40" s="5">
        <v>2276.8249439954279</v>
      </c>
      <c r="CJ40" s="5">
        <v>2318.2925309645361</v>
      </c>
      <c r="CK40" s="5">
        <v>2360.2240741980945</v>
      </c>
      <c r="CL40" s="5">
        <v>2402.5669728809644</v>
      </c>
      <c r="CM40" s="5">
        <v>2445.1490097376859</v>
      </c>
      <c r="CN40" s="5">
        <v>2487.9318703382764</v>
      </c>
      <c r="CP40" s="5"/>
    </row>
    <row r="41" spans="1:94" x14ac:dyDescent="0.25">
      <c r="A41" t="s">
        <v>94</v>
      </c>
      <c r="B41" s="5">
        <v>0</v>
      </c>
      <c r="C41" s="5">
        <v>0</v>
      </c>
      <c r="D41" s="5">
        <v>0</v>
      </c>
      <c r="E41" s="5">
        <v>0</v>
      </c>
      <c r="F41" s="5">
        <v>0</v>
      </c>
      <c r="G41" s="5">
        <v>0</v>
      </c>
      <c r="H41" s="5">
        <v>0</v>
      </c>
      <c r="I41" s="5">
        <v>0</v>
      </c>
      <c r="J41" s="5">
        <v>0</v>
      </c>
      <c r="K41" s="5">
        <v>-4.7902060000000003E-2</v>
      </c>
      <c r="L41" s="5">
        <v>-0.29743799999999998</v>
      </c>
      <c r="M41" s="5">
        <v>-0.51660099999999998</v>
      </c>
      <c r="N41" s="5">
        <v>-0.77178000000000002</v>
      </c>
      <c r="O41" s="5">
        <v>-0.97555999999999998</v>
      </c>
      <c r="P41" s="5">
        <v>-1.04237</v>
      </c>
      <c r="Q41" s="5">
        <v>-1.0822499999999999</v>
      </c>
      <c r="R41" s="5">
        <v>-1.1120699999999999</v>
      </c>
      <c r="S41" s="5">
        <v>-1.1307199999999999</v>
      </c>
      <c r="T41" s="5">
        <v>-1.13554</v>
      </c>
      <c r="U41" s="5">
        <v>-1.13927</v>
      </c>
      <c r="V41" s="5">
        <v>-1.1393200000000001</v>
      </c>
      <c r="W41" s="5">
        <v>-1.13784</v>
      </c>
      <c r="X41" s="5">
        <v>-1.13412</v>
      </c>
      <c r="Y41" s="5">
        <v>-1.12965</v>
      </c>
      <c r="Z41" s="5">
        <v>-1.12459</v>
      </c>
      <c r="AA41" s="5">
        <v>-1.11897</v>
      </c>
      <c r="AB41" s="5">
        <v>-1.1127100000000001</v>
      </c>
      <c r="AC41" s="5">
        <v>-1.10615</v>
      </c>
      <c r="AD41" s="5">
        <v>-1.0993200000000001</v>
      </c>
      <c r="AF41" t="s">
        <v>94</v>
      </c>
      <c r="AG41" s="5">
        <v>4.1502770000000001E-2</v>
      </c>
      <c r="AH41" s="5">
        <v>7.4066770000000004E-2</v>
      </c>
      <c r="AI41" s="5">
        <v>9.9203250000000007E-2</v>
      </c>
      <c r="AJ41" s="5">
        <v>0.11414199999999999</v>
      </c>
      <c r="AK41" s="5">
        <v>4.7969079999999997E-2</v>
      </c>
      <c r="AL41" s="5">
        <v>1.003997E-2</v>
      </c>
      <c r="AM41" s="5">
        <v>-3.5781670000000002E-2</v>
      </c>
      <c r="AN41" s="5">
        <v>-7.9088580000000006E-2</v>
      </c>
      <c r="AO41" s="5">
        <v>-0.13701099999999999</v>
      </c>
      <c r="AP41" s="5">
        <v>-0.36291506000000001</v>
      </c>
      <c r="AQ41" s="5">
        <v>-0.75804399999999994</v>
      </c>
      <c r="AR41" s="5">
        <v>-1.107208</v>
      </c>
      <c r="AS41" s="5">
        <v>-1.4825949999999999</v>
      </c>
      <c r="AT41" s="5">
        <v>-1.796843</v>
      </c>
      <c r="AU41" s="5">
        <v>-1.949597</v>
      </c>
      <c r="AV41" s="5">
        <v>-2.0647899999999999</v>
      </c>
      <c r="AW41" s="5">
        <v>-2.1731400000000001</v>
      </c>
      <c r="AX41" s="5">
        <v>-2.2680400000000001</v>
      </c>
      <c r="AY41" s="5">
        <v>-2.3501099999999999</v>
      </c>
      <c r="AZ41" s="5">
        <v>-2.41316</v>
      </c>
      <c r="BA41" s="5">
        <v>-2.4717000000000002</v>
      </c>
      <c r="BB41" s="5">
        <v>-2.53024</v>
      </c>
      <c r="BC41" s="5">
        <v>-2.5870199999999999</v>
      </c>
      <c r="BD41" s="5">
        <v>-2.6467700000000001</v>
      </c>
      <c r="BE41" s="5">
        <v>-2.6996099999999998</v>
      </c>
      <c r="BF41" s="5">
        <v>-2.74912</v>
      </c>
      <c r="BG41" s="5">
        <v>-2.7881</v>
      </c>
      <c r="BH41" s="5">
        <v>-2.8250799999999998</v>
      </c>
      <c r="BI41" s="5">
        <v>-2.8604599999999998</v>
      </c>
      <c r="BK41" t="s">
        <v>94</v>
      </c>
      <c r="BL41" s="5">
        <v>745.32743779891302</v>
      </c>
      <c r="BM41" s="5">
        <v>758.84156349346119</v>
      </c>
      <c r="BN41" s="5">
        <v>770.88012994407813</v>
      </c>
      <c r="BO41" s="5">
        <v>782.14931990244338</v>
      </c>
      <c r="BP41" s="5">
        <v>792.18437373462962</v>
      </c>
      <c r="BQ41" s="5">
        <v>802.72612122556598</v>
      </c>
      <c r="BR41" s="5">
        <v>813.44282125446659</v>
      </c>
      <c r="BS41" s="5">
        <v>823.92889575072172</v>
      </c>
      <c r="BT41" s="5">
        <v>834.40846485244924</v>
      </c>
      <c r="BU41" s="5">
        <v>843.37457636979059</v>
      </c>
      <c r="BV41" s="5">
        <v>850.88489423264843</v>
      </c>
      <c r="BW41" s="5">
        <v>858.58790698943801</v>
      </c>
      <c r="BX41" s="5">
        <v>865.43173038245425</v>
      </c>
      <c r="BY41" s="5">
        <v>872.60584843698996</v>
      </c>
      <c r="BZ41" s="5">
        <v>881.03664634857637</v>
      </c>
      <c r="CA41" s="5">
        <v>889.5892926597661</v>
      </c>
      <c r="CB41" s="5">
        <v>898.11984321714988</v>
      </c>
      <c r="CC41" s="5">
        <v>906.6386727131561</v>
      </c>
      <c r="CD41" s="5">
        <v>915.1503418267506</v>
      </c>
      <c r="CE41" s="5">
        <v>923.70821435420271</v>
      </c>
      <c r="CF41" s="5">
        <v>932.18139062848786</v>
      </c>
      <c r="CG41" s="5">
        <v>940.52858497385887</v>
      </c>
      <c r="CH41" s="5">
        <v>948.76605395233003</v>
      </c>
      <c r="CI41" s="5">
        <v>956.84377824721139</v>
      </c>
      <c r="CJ41" s="5">
        <v>964.85614930334782</v>
      </c>
      <c r="CK41" s="5">
        <v>972.76374139007044</v>
      </c>
      <c r="CL41" s="5">
        <v>980.63468829163855</v>
      </c>
      <c r="CM41" s="5">
        <v>988.37698128957175</v>
      </c>
      <c r="CN41" s="5">
        <v>995.98102511013258</v>
      </c>
      <c r="CP41" s="5"/>
    </row>
    <row r="42" spans="1:94" x14ac:dyDescent="0.25">
      <c r="A42" t="s">
        <v>95</v>
      </c>
      <c r="B42" s="5">
        <v>0</v>
      </c>
      <c r="C42" s="5">
        <v>0</v>
      </c>
      <c r="D42" s="5">
        <v>0</v>
      </c>
      <c r="E42" s="5">
        <v>0</v>
      </c>
      <c r="F42" s="5">
        <v>0</v>
      </c>
      <c r="G42" s="5">
        <v>0</v>
      </c>
      <c r="H42" s="5">
        <v>0</v>
      </c>
      <c r="I42" s="5">
        <v>0</v>
      </c>
      <c r="J42" s="5">
        <v>0</v>
      </c>
      <c r="K42" s="5">
        <v>1.0103480000000001E-3</v>
      </c>
      <c r="L42" s="5">
        <v>-5.683125E-2</v>
      </c>
      <c r="M42" s="5">
        <v>-9.5055020000000004E-2</v>
      </c>
      <c r="N42" s="5">
        <v>-0.131856</v>
      </c>
      <c r="O42" s="5">
        <v>-0.14891599999999999</v>
      </c>
      <c r="P42" s="5">
        <v>-0.129744</v>
      </c>
      <c r="Q42" s="5">
        <v>-9.7109570000000006E-2</v>
      </c>
      <c r="R42" s="5">
        <v>-6.4286510000000005E-2</v>
      </c>
      <c r="S42" s="5">
        <v>-2.8949820000000001E-2</v>
      </c>
      <c r="T42" s="5">
        <v>8.0289460000000003E-3</v>
      </c>
      <c r="U42" s="5">
        <v>4.422562E-2</v>
      </c>
      <c r="V42" s="5">
        <v>7.8238890000000005E-2</v>
      </c>
      <c r="W42" s="5">
        <v>0.10892300000000001</v>
      </c>
      <c r="X42" s="5">
        <v>0.13605600000000001</v>
      </c>
      <c r="Y42" s="5">
        <v>0.159022</v>
      </c>
      <c r="Z42" s="5">
        <v>0.178012</v>
      </c>
      <c r="AA42" s="5">
        <v>0.19258900000000001</v>
      </c>
      <c r="AB42" s="5">
        <v>0.20260800000000001</v>
      </c>
      <c r="AC42" s="5">
        <v>0.20761399999999999</v>
      </c>
      <c r="AD42" s="5">
        <v>0.207229</v>
      </c>
      <c r="AF42" t="s">
        <v>95</v>
      </c>
      <c r="AG42" s="5">
        <v>5.85204E-2</v>
      </c>
      <c r="AH42" s="5">
        <v>7.6984250000000004E-2</v>
      </c>
      <c r="AI42" s="5">
        <v>7.6817499999999997E-2</v>
      </c>
      <c r="AJ42" s="5">
        <v>6.9270280000000004E-2</v>
      </c>
      <c r="AK42" s="5">
        <v>4.0322889999999997E-3</v>
      </c>
      <c r="AL42" s="5">
        <v>-3.3836669999999999E-2</v>
      </c>
      <c r="AM42" s="5">
        <v>-5.2902530000000003E-2</v>
      </c>
      <c r="AN42" s="5">
        <v>-6.6450969999999998E-2</v>
      </c>
      <c r="AO42" s="5">
        <v>-7.1973919999999997E-2</v>
      </c>
      <c r="AP42" s="5">
        <v>-0.11702765200000001</v>
      </c>
      <c r="AQ42" s="5">
        <v>-0.19125025000000001</v>
      </c>
      <c r="AR42" s="5">
        <v>-0.22472202000000002</v>
      </c>
      <c r="AS42" s="5">
        <v>-0.24779000000000001</v>
      </c>
      <c r="AT42" s="5">
        <v>-0.23978484999999999</v>
      </c>
      <c r="AU42" s="5">
        <v>-0.19605343</v>
      </c>
      <c r="AV42" s="5">
        <v>-0.12687133</v>
      </c>
      <c r="AW42" s="5">
        <v>-6.5116247700000005E-2</v>
      </c>
      <c r="AX42" s="5">
        <v>2.2952999999999862E-4</v>
      </c>
      <c r="AY42" s="5">
        <v>6.5834976000000003E-2</v>
      </c>
      <c r="AZ42" s="5">
        <v>0.12091521</v>
      </c>
      <c r="BA42" s="5">
        <v>0.16885529999999999</v>
      </c>
      <c r="BB42" s="5">
        <v>0.20733270000000001</v>
      </c>
      <c r="BC42" s="5">
        <v>0.238427</v>
      </c>
      <c r="BD42" s="5">
        <v>0.25864324999999999</v>
      </c>
      <c r="BE42" s="5">
        <v>0.27159958000000001</v>
      </c>
      <c r="BF42" s="5">
        <v>0.28064507</v>
      </c>
      <c r="BG42" s="5">
        <v>0.29499328000000002</v>
      </c>
      <c r="BH42" s="5">
        <v>0.30606561999999998</v>
      </c>
      <c r="BI42" s="5">
        <v>0.313002</v>
      </c>
      <c r="BK42" t="s">
        <v>95</v>
      </c>
      <c r="BL42" s="5">
        <v>2605.0608911541231</v>
      </c>
      <c r="BM42" s="5">
        <v>2661.6032202071574</v>
      </c>
      <c r="BN42" s="5">
        <v>2715.4956324516515</v>
      </c>
      <c r="BO42" s="5">
        <v>2768.7671412128334</v>
      </c>
      <c r="BP42" s="5">
        <v>2820.3204938384065</v>
      </c>
      <c r="BQ42" s="5">
        <v>2876.7753974322518</v>
      </c>
      <c r="BR42" s="5">
        <v>2936.197214731822</v>
      </c>
      <c r="BS42" s="5">
        <v>2997.3820042900543</v>
      </c>
      <c r="BT42" s="5">
        <v>3058.5897416399139</v>
      </c>
      <c r="BU42" s="5">
        <v>3118.3769355390273</v>
      </c>
      <c r="BV42" s="5">
        <v>3176.8621781602728</v>
      </c>
      <c r="BW42" s="5">
        <v>3236.6354040735591</v>
      </c>
      <c r="BX42" s="5">
        <v>3294.621499976065</v>
      </c>
      <c r="BY42" s="5">
        <v>3353.3820815902764</v>
      </c>
      <c r="BZ42" s="5">
        <v>3413.2963365894348</v>
      </c>
      <c r="CA42" s="5">
        <v>3474.3206999836593</v>
      </c>
      <c r="CB42" s="5">
        <v>3535.2428815381986</v>
      </c>
      <c r="CC42" s="5">
        <v>3596.5682834107938</v>
      </c>
      <c r="CD42" s="5">
        <v>3658.2491084352823</v>
      </c>
      <c r="CE42" s="5">
        <v>3719.8584203227692</v>
      </c>
      <c r="CF42" s="5">
        <v>3781.5077347984707</v>
      </c>
      <c r="CG42" s="5">
        <v>3843.0993955481072</v>
      </c>
      <c r="CH42" s="5">
        <v>3904.6867864514152</v>
      </c>
      <c r="CI42" s="5">
        <v>3966.0981082070666</v>
      </c>
      <c r="CJ42" s="5">
        <v>4027.4270188096448</v>
      </c>
      <c r="CK42" s="5">
        <v>4088.75684389154</v>
      </c>
      <c r="CL42" s="5">
        <v>4150.4155864308623</v>
      </c>
      <c r="CM42" s="5">
        <v>4212.0071724809668</v>
      </c>
      <c r="CN42" s="5">
        <v>4273.4290957894937</v>
      </c>
      <c r="CP42" s="5"/>
    </row>
    <row r="43" spans="1:94" x14ac:dyDescent="0.25">
      <c r="A43" t="s">
        <v>96</v>
      </c>
      <c r="B43" s="5">
        <v>0</v>
      </c>
      <c r="C43" s="5">
        <v>0</v>
      </c>
      <c r="D43" s="5">
        <v>0</v>
      </c>
      <c r="E43" s="5">
        <v>0</v>
      </c>
      <c r="F43" s="5">
        <v>0</v>
      </c>
      <c r="G43" s="5">
        <v>0</v>
      </c>
      <c r="H43" s="5">
        <v>0</v>
      </c>
      <c r="I43" s="5">
        <v>0</v>
      </c>
      <c r="J43" s="5">
        <v>0</v>
      </c>
      <c r="K43" s="5">
        <v>-0.25303199999999998</v>
      </c>
      <c r="L43" s="5">
        <v>-0.88373599999999997</v>
      </c>
      <c r="M43" s="5">
        <v>-1.2925500000000001</v>
      </c>
      <c r="N43" s="5">
        <v>-1.65032</v>
      </c>
      <c r="O43" s="5">
        <v>-1.8493299999999999</v>
      </c>
      <c r="P43" s="5">
        <v>-1.8173699999999999</v>
      </c>
      <c r="Q43" s="5">
        <v>-1.76519</v>
      </c>
      <c r="R43" s="5">
        <v>-1.73725</v>
      </c>
      <c r="S43" s="5">
        <v>-1.70733</v>
      </c>
      <c r="T43" s="5">
        <v>-1.6757</v>
      </c>
      <c r="U43" s="5">
        <v>-1.64642</v>
      </c>
      <c r="V43" s="5">
        <v>-1.6188800000000001</v>
      </c>
      <c r="W43" s="5">
        <v>-1.5942499999999999</v>
      </c>
      <c r="X43" s="5">
        <v>-1.57223</v>
      </c>
      <c r="Y43" s="5">
        <v>-1.55352</v>
      </c>
      <c r="Z43" s="5">
        <v>-1.5374300000000001</v>
      </c>
      <c r="AA43" s="5">
        <v>-1.5236799999999999</v>
      </c>
      <c r="AB43" s="5">
        <v>-1.51213</v>
      </c>
      <c r="AC43" s="5">
        <v>-1.50312</v>
      </c>
      <c r="AD43" s="5">
        <v>-1.49631</v>
      </c>
      <c r="AF43" t="s">
        <v>96</v>
      </c>
      <c r="AG43" s="5">
        <v>1.9236099999999999E-2</v>
      </c>
      <c r="AH43" s="5">
        <v>1.6283519999999999E-2</v>
      </c>
      <c r="AI43" s="5">
        <v>9.6589320000000003E-3</v>
      </c>
      <c r="AJ43" s="5">
        <v>4.0632819999999997E-3</v>
      </c>
      <c r="AK43" s="5">
        <v>-0.18493499999999999</v>
      </c>
      <c r="AL43" s="5">
        <v>-0.22629199999999999</v>
      </c>
      <c r="AM43" s="5">
        <v>-0.22715199999999999</v>
      </c>
      <c r="AN43" s="5">
        <v>-0.225774</v>
      </c>
      <c r="AO43" s="5">
        <v>-0.22328300000000001</v>
      </c>
      <c r="AP43" s="5">
        <v>-0.61830199999999991</v>
      </c>
      <c r="AQ43" s="5">
        <v>-1.2465679999999999</v>
      </c>
      <c r="AR43" s="5">
        <v>-1.642617</v>
      </c>
      <c r="AS43" s="5">
        <v>-1.9764900000000001</v>
      </c>
      <c r="AT43" s="5">
        <v>-2.1440429999999999</v>
      </c>
      <c r="AU43" s="5">
        <v>-2.085026</v>
      </c>
      <c r="AV43" s="5">
        <v>-1.9979850000000001</v>
      </c>
      <c r="AW43" s="5">
        <v>-1.9413670000000001</v>
      </c>
      <c r="AX43" s="5">
        <v>-1.880852</v>
      </c>
      <c r="AY43" s="5">
        <v>-1.8242419999999999</v>
      </c>
      <c r="AZ43" s="5">
        <v>-1.7741609999999999</v>
      </c>
      <c r="BA43" s="5">
        <v>-1.729136</v>
      </c>
      <c r="BB43" s="5">
        <v>-1.6905094999999999</v>
      </c>
      <c r="BC43" s="5">
        <v>-1.65803189</v>
      </c>
      <c r="BD43" s="5">
        <v>-1.6335168900000001</v>
      </c>
      <c r="BE43" s="5">
        <v>-1.6149411100000002</v>
      </c>
      <c r="BF43" s="5">
        <v>-1.5988324199999999</v>
      </c>
      <c r="BG43" s="5">
        <v>-1.57926107</v>
      </c>
      <c r="BH43" s="5">
        <v>-1.5626402500000001</v>
      </c>
      <c r="BI43" s="5">
        <v>-1.54840402</v>
      </c>
      <c r="BK43" t="s">
        <v>96</v>
      </c>
      <c r="BL43" s="5">
        <v>1892.7470021616953</v>
      </c>
      <c r="BM43" s="5">
        <v>1929.8842096929889</v>
      </c>
      <c r="BN43" s="5">
        <v>1963.6820739238842</v>
      </c>
      <c r="BO43" s="5">
        <v>1996.8447798744348</v>
      </c>
      <c r="BP43" s="5">
        <v>2026.1599726016407</v>
      </c>
      <c r="BQ43" s="5">
        <v>2054.966391438345</v>
      </c>
      <c r="BR43" s="5">
        <v>2096.4959392071437</v>
      </c>
      <c r="BS43" s="5">
        <v>2139.800699923609</v>
      </c>
      <c r="BT43" s="5">
        <v>2185.4457473545476</v>
      </c>
      <c r="BU43" s="5">
        <v>2223.9987019706318</v>
      </c>
      <c r="BV43" s="5">
        <v>2258.0350040428671</v>
      </c>
      <c r="BW43" s="5">
        <v>2297.7959259804793</v>
      </c>
      <c r="BX43" s="5">
        <v>2336.7776299430975</v>
      </c>
      <c r="BY43" s="5">
        <v>2379.3781023748311</v>
      </c>
      <c r="BZ43" s="5">
        <v>2427.5839483910499</v>
      </c>
      <c r="CA43" s="5">
        <v>2476.6745717190774</v>
      </c>
      <c r="CB43" s="5">
        <v>2525.059562360937</v>
      </c>
      <c r="CC43" s="5">
        <v>2573.8087787995078</v>
      </c>
      <c r="CD43" s="5">
        <v>2622.3026166779223</v>
      </c>
      <c r="CE43" s="5">
        <v>2671.2034851306612</v>
      </c>
      <c r="CF43" s="5">
        <v>2720.2251098780466</v>
      </c>
      <c r="CG43" s="5">
        <v>2769.392653091144</v>
      </c>
      <c r="CH43" s="5">
        <v>2818.5663146539518</v>
      </c>
      <c r="CI43" s="5">
        <v>2867.7600871520053</v>
      </c>
      <c r="CJ43" s="5">
        <v>2916.9629454047558</v>
      </c>
      <c r="CK43" s="5">
        <v>2966.2927779460833</v>
      </c>
      <c r="CL43" s="5">
        <v>3015.8956769170618</v>
      </c>
      <c r="CM43" s="5">
        <v>3065.5506710173636</v>
      </c>
      <c r="CN43" s="5">
        <v>3115.2363030532188</v>
      </c>
      <c r="CP43" s="5"/>
    </row>
    <row r="44" spans="1:94" x14ac:dyDescent="0.25">
      <c r="A44" t="s">
        <v>97</v>
      </c>
      <c r="B44" s="5">
        <v>0</v>
      </c>
      <c r="C44" s="5">
        <v>0</v>
      </c>
      <c r="D44" s="5">
        <v>0</v>
      </c>
      <c r="E44" s="5">
        <v>0</v>
      </c>
      <c r="F44" s="5">
        <v>0</v>
      </c>
      <c r="G44" s="5">
        <v>0</v>
      </c>
      <c r="H44" s="5">
        <v>0</v>
      </c>
      <c r="I44" s="5">
        <v>0</v>
      </c>
      <c r="J44" s="5">
        <v>0</v>
      </c>
      <c r="K44" s="5">
        <v>-0.57165600000000005</v>
      </c>
      <c r="L44" s="5">
        <v>-2.1192500000000001</v>
      </c>
      <c r="M44" s="5">
        <v>-3.10791</v>
      </c>
      <c r="N44" s="5">
        <v>-4.0203199999999999</v>
      </c>
      <c r="O44" s="5">
        <v>-4.5574500000000002</v>
      </c>
      <c r="P44" s="5">
        <v>-4.5453799999999998</v>
      </c>
      <c r="Q44" s="5">
        <v>-4.5196100000000001</v>
      </c>
      <c r="R44" s="5">
        <v>-4.5949</v>
      </c>
      <c r="S44" s="5">
        <v>-4.6895899999999999</v>
      </c>
      <c r="T44" s="5">
        <v>-4.782</v>
      </c>
      <c r="U44" s="5">
        <v>-4.8999899999999998</v>
      </c>
      <c r="V44" s="5">
        <v>-5.0279299999999996</v>
      </c>
      <c r="W44" s="5">
        <v>-5.1664300000000001</v>
      </c>
      <c r="X44" s="5">
        <v>-5.3081199999999997</v>
      </c>
      <c r="Y44" s="5">
        <v>-5.4558400000000002</v>
      </c>
      <c r="Z44" s="5">
        <v>-5.6055700000000002</v>
      </c>
      <c r="AA44" s="5">
        <v>-5.7580099999999996</v>
      </c>
      <c r="AB44" s="5">
        <v>-5.9121300000000003</v>
      </c>
      <c r="AC44" s="5">
        <v>-6.0706499999999997</v>
      </c>
      <c r="AD44" s="5">
        <v>-6.2337300000000004</v>
      </c>
      <c r="AF44" t="s">
        <v>97</v>
      </c>
      <c r="AG44" s="5">
        <v>0.29446499999999998</v>
      </c>
      <c r="AH44" s="5">
        <v>0.28068900000000002</v>
      </c>
      <c r="AI44" s="5">
        <v>0.26222899999999999</v>
      </c>
      <c r="AJ44" s="5">
        <v>0.26716000000000001</v>
      </c>
      <c r="AK44" s="5">
        <v>-0.27350400000000002</v>
      </c>
      <c r="AL44" s="5">
        <v>-0.29130299999999998</v>
      </c>
      <c r="AM44" s="5">
        <v>-0.24973200000000001</v>
      </c>
      <c r="AN44" s="5">
        <v>-0.230596</v>
      </c>
      <c r="AO44" s="5">
        <v>-0.21693000000000001</v>
      </c>
      <c r="AP44" s="5">
        <v>-1.2422470000000001</v>
      </c>
      <c r="AQ44" s="5">
        <v>-2.7217980000000002</v>
      </c>
      <c r="AR44" s="5">
        <v>-3.6287639999999999</v>
      </c>
      <c r="AS44" s="5">
        <v>-4.4633000000000003</v>
      </c>
      <c r="AT44" s="5">
        <v>-4.9132120000000006</v>
      </c>
      <c r="AU44" s="5">
        <v>-4.8519189999999996</v>
      </c>
      <c r="AV44" s="5">
        <v>-4.7504210000000002</v>
      </c>
      <c r="AW44" s="5">
        <v>-4.7781419999999999</v>
      </c>
      <c r="AX44" s="5">
        <v>-4.8185830000000003</v>
      </c>
      <c r="AY44" s="5">
        <v>-4.8653432900000002</v>
      </c>
      <c r="AZ44" s="5">
        <v>-4.9622128500000002</v>
      </c>
      <c r="BA44" s="5">
        <v>-5.0696112699999993</v>
      </c>
      <c r="BB44" s="5">
        <v>-5.1940287999999999</v>
      </c>
      <c r="BC44" s="5">
        <v>-5.32470132</v>
      </c>
      <c r="BD44" s="5">
        <v>-5.4715390700000004</v>
      </c>
      <c r="BE44" s="5">
        <v>-5.6240428300000005</v>
      </c>
      <c r="BF44" s="5">
        <v>-5.7734170899999997</v>
      </c>
      <c r="BG44" s="5">
        <v>-5.9016319900000003</v>
      </c>
      <c r="BH44" s="5">
        <v>-6.0372596599999993</v>
      </c>
      <c r="BI44" s="5">
        <v>-6.1781611300000003</v>
      </c>
      <c r="BK44" t="s">
        <v>97</v>
      </c>
      <c r="BL44" s="5">
        <v>216.89015229251095</v>
      </c>
      <c r="BM44" s="5">
        <v>223.09104151199526</v>
      </c>
      <c r="BN44" s="5">
        <v>227.66646565138979</v>
      </c>
      <c r="BO44" s="5">
        <v>232.86662876157737</v>
      </c>
      <c r="BP44" s="5">
        <v>237.33087224608204</v>
      </c>
      <c r="BQ44" s="5">
        <v>245.70521124170048</v>
      </c>
      <c r="BR44" s="5">
        <v>256.05077087888691</v>
      </c>
      <c r="BS44" s="5">
        <v>266.74014256873312</v>
      </c>
      <c r="BT44" s="5">
        <v>278.3134091887411</v>
      </c>
      <c r="BU44" s="5">
        <v>287.10611513232874</v>
      </c>
      <c r="BV44" s="5">
        <v>294.47661706400379</v>
      </c>
      <c r="BW44" s="5">
        <v>303.62684049026745</v>
      </c>
      <c r="BX44" s="5">
        <v>311.2926963823964</v>
      </c>
      <c r="BY44" s="5">
        <v>320.41764525928642</v>
      </c>
      <c r="BZ44" s="5">
        <v>331.53658238895775</v>
      </c>
      <c r="CA44" s="5">
        <v>343.15635265631005</v>
      </c>
      <c r="CB44" s="5">
        <v>354.57847710795926</v>
      </c>
      <c r="CC44" s="5">
        <v>366.2405192680061</v>
      </c>
      <c r="CD44" s="5">
        <v>378.16294936138905</v>
      </c>
      <c r="CE44" s="5">
        <v>390.14581879431375</v>
      </c>
      <c r="CF44" s="5">
        <v>402.32898874307358</v>
      </c>
      <c r="CG44" s="5">
        <v>414.68175572977441</v>
      </c>
      <c r="CH44" s="5">
        <v>427.23999917470024</v>
      </c>
      <c r="CI44" s="5">
        <v>439.94597253055764</v>
      </c>
      <c r="CJ44" s="5">
        <v>452.83301501436802</v>
      </c>
      <c r="CK44" s="5">
        <v>465.93120445998096</v>
      </c>
      <c r="CL44" s="5">
        <v>479.32159441757261</v>
      </c>
      <c r="CM44" s="5">
        <v>492.85235214024345</v>
      </c>
      <c r="CN44" s="5">
        <v>506.51584930758446</v>
      </c>
      <c r="CP44" s="5"/>
    </row>
    <row r="45" spans="1:94" x14ac:dyDescent="0.25">
      <c r="A45" t="s">
        <v>98</v>
      </c>
      <c r="B45" s="5">
        <v>0</v>
      </c>
      <c r="C45" s="5">
        <v>0</v>
      </c>
      <c r="D45" s="5">
        <v>0</v>
      </c>
      <c r="E45" s="5">
        <v>0</v>
      </c>
      <c r="F45" s="5">
        <v>0</v>
      </c>
      <c r="G45" s="5">
        <v>0</v>
      </c>
      <c r="H45" s="5">
        <v>0</v>
      </c>
      <c r="I45" s="5">
        <v>0</v>
      </c>
      <c r="J45" s="5">
        <v>0</v>
      </c>
      <c r="K45" s="5">
        <v>-0.478379</v>
      </c>
      <c r="L45" s="5">
        <v>-1.6121700000000001</v>
      </c>
      <c r="M45" s="5">
        <v>-2.23672</v>
      </c>
      <c r="N45" s="5">
        <v>-2.7329599999999998</v>
      </c>
      <c r="O45" s="5">
        <v>-2.93228</v>
      </c>
      <c r="P45" s="5">
        <v>-2.7359300000000002</v>
      </c>
      <c r="Q45" s="5">
        <v>-2.5643799999999999</v>
      </c>
      <c r="R45" s="5">
        <v>-2.4790800000000002</v>
      </c>
      <c r="S45" s="5">
        <v>-2.4133300000000002</v>
      </c>
      <c r="T45" s="5">
        <v>-2.3597399999999999</v>
      </c>
      <c r="U45" s="5">
        <v>-2.32056</v>
      </c>
      <c r="V45" s="5">
        <v>-2.2902800000000001</v>
      </c>
      <c r="W45" s="5">
        <v>-2.26844</v>
      </c>
      <c r="X45" s="5">
        <v>-2.2525599999999999</v>
      </c>
      <c r="Y45" s="5">
        <v>-2.2426300000000001</v>
      </c>
      <c r="Z45" s="5">
        <v>-2.2365400000000002</v>
      </c>
      <c r="AA45" s="5">
        <v>-2.2330000000000001</v>
      </c>
      <c r="AB45" s="5">
        <v>-2.2311299999999998</v>
      </c>
      <c r="AC45" s="5">
        <v>-2.23143</v>
      </c>
      <c r="AD45" s="5">
        <v>-2.2328800000000002</v>
      </c>
      <c r="AF45" t="s">
        <v>98</v>
      </c>
      <c r="AG45" s="5">
        <v>3.4917490000000002E-2</v>
      </c>
      <c r="AH45" s="5">
        <v>3.2347149999999998E-2</v>
      </c>
      <c r="AI45" s="5">
        <v>2.3365589999999999E-2</v>
      </c>
      <c r="AJ45" s="5">
        <v>1.584176E-2</v>
      </c>
      <c r="AK45" s="5">
        <v>-0.33580300000000002</v>
      </c>
      <c r="AL45" s="5">
        <v>-0.37908500000000001</v>
      </c>
      <c r="AM45" s="5">
        <v>-0.35616700000000001</v>
      </c>
      <c r="AN45" s="5">
        <v>-0.33858700000000003</v>
      </c>
      <c r="AO45" s="5">
        <v>-0.331424</v>
      </c>
      <c r="AP45" s="5">
        <v>-1.0854979999999999</v>
      </c>
      <c r="AQ45" s="5">
        <v>-2.1979990000000003</v>
      </c>
      <c r="AR45" s="5">
        <v>-2.7995169999999998</v>
      </c>
      <c r="AS45" s="5">
        <v>-3.2595609999999997</v>
      </c>
      <c r="AT45" s="5">
        <v>-3.4176850000000001</v>
      </c>
      <c r="AU45" s="5">
        <v>-3.1894780000000003</v>
      </c>
      <c r="AV45" s="5">
        <v>-2.9783119999999998</v>
      </c>
      <c r="AW45" s="5">
        <v>-2.8627310000000001</v>
      </c>
      <c r="AX45" s="5">
        <v>-2.7650190000000001</v>
      </c>
      <c r="AY45" s="5">
        <v>-2.6911019999999999</v>
      </c>
      <c r="AZ45" s="5">
        <v>-2.632533</v>
      </c>
      <c r="BA45" s="5">
        <v>-2.5877590000000001</v>
      </c>
      <c r="BB45" s="5">
        <v>-2.5556290000000002</v>
      </c>
      <c r="BC45" s="5">
        <v>-2.5351569999999999</v>
      </c>
      <c r="BD45" s="5">
        <v>-2.5266299999999999</v>
      </c>
      <c r="BE45" s="5">
        <v>-2.5263520000000002</v>
      </c>
      <c r="BF45" s="5">
        <v>-2.5289480000000002</v>
      </c>
      <c r="BG45" s="5">
        <v>-2.5264789999999997</v>
      </c>
      <c r="BH45" s="5">
        <v>-2.5266120000000001</v>
      </c>
      <c r="BI45" s="5">
        <v>-2.5282</v>
      </c>
      <c r="BK45" t="s">
        <v>98</v>
      </c>
      <c r="BL45" s="5">
        <v>3292.1110948627993</v>
      </c>
      <c r="BM45" s="5">
        <v>3343.9519572515405</v>
      </c>
      <c r="BN45" s="5">
        <v>3385.0008746884751</v>
      </c>
      <c r="BO45" s="5">
        <v>3424.2362489879288</v>
      </c>
      <c r="BP45" s="5">
        <v>3451.5775250177458</v>
      </c>
      <c r="BQ45" s="5">
        <v>3476.7376229332813</v>
      </c>
      <c r="BR45" s="5">
        <v>3544.777833501319</v>
      </c>
      <c r="BS45" s="5">
        <v>3615.2516337296342</v>
      </c>
      <c r="BT45" s="5">
        <v>3691.9525582309884</v>
      </c>
      <c r="BU45" s="5">
        <v>3744.0245851923692</v>
      </c>
      <c r="BV45" s="5">
        <v>3783.092668263454</v>
      </c>
      <c r="BW45" s="5">
        <v>3841.4352767089513</v>
      </c>
      <c r="BX45" s="5">
        <v>3897.7071018825345</v>
      </c>
      <c r="BY45" s="5">
        <v>3964.2601691968066</v>
      </c>
      <c r="BZ45" s="5">
        <v>4046.5164402676355</v>
      </c>
      <c r="CA45" s="5">
        <v>4128.1012838554707</v>
      </c>
      <c r="CB45" s="5">
        <v>4205.4346099828099</v>
      </c>
      <c r="CC45" s="5">
        <v>4282.4114290728085</v>
      </c>
      <c r="CD45" s="5">
        <v>4357.3880029617321</v>
      </c>
      <c r="CE45" s="5">
        <v>4433.2209119160261</v>
      </c>
      <c r="CF45" s="5">
        <v>4508.7522242038849</v>
      </c>
      <c r="CG45" s="5">
        <v>4584.2392543504575</v>
      </c>
      <c r="CH45" s="5">
        <v>4659.2635101353844</v>
      </c>
      <c r="CI45" s="5">
        <v>4734.073479128926</v>
      </c>
      <c r="CJ45" s="5">
        <v>4808.662096742004</v>
      </c>
      <c r="CK45" s="5">
        <v>4883.3952187843279</v>
      </c>
      <c r="CL45" s="5">
        <v>4958.6034882507292</v>
      </c>
      <c r="CM45" s="5">
        <v>5033.8637833280973</v>
      </c>
      <c r="CN45" s="5">
        <v>5109.1787348218486</v>
      </c>
      <c r="CP45" s="5"/>
    </row>
    <row r="46" spans="1:94" x14ac:dyDescent="0.25">
      <c r="A46" t="s">
        <v>99</v>
      </c>
      <c r="B46" s="5">
        <v>0</v>
      </c>
      <c r="C46" s="5">
        <v>0</v>
      </c>
      <c r="D46" s="5">
        <v>0</v>
      </c>
      <c r="E46" s="5">
        <v>0</v>
      </c>
      <c r="F46" s="5">
        <v>0</v>
      </c>
      <c r="G46" s="5">
        <v>0</v>
      </c>
      <c r="H46" s="5">
        <v>0</v>
      </c>
      <c r="I46" s="5">
        <v>0</v>
      </c>
      <c r="J46" s="5">
        <v>0</v>
      </c>
      <c r="K46" s="5">
        <v>-5.3327310000000003E-2</v>
      </c>
      <c r="L46" s="5">
        <v>-0.14808399999999999</v>
      </c>
      <c r="M46" s="5">
        <v>-0.18642700000000001</v>
      </c>
      <c r="N46" s="5">
        <v>-0.19475300000000001</v>
      </c>
      <c r="O46" s="5">
        <v>-0.16519300000000001</v>
      </c>
      <c r="P46" s="5">
        <v>-0.104824</v>
      </c>
      <c r="Q46" s="5">
        <v>-4.220223E-2</v>
      </c>
      <c r="R46" s="5">
        <v>1.1396079999999999E-2</v>
      </c>
      <c r="S46" s="5">
        <v>5.9328100000000002E-2</v>
      </c>
      <c r="T46" s="5">
        <v>0.10127700000000001</v>
      </c>
      <c r="U46" s="5">
        <v>0.13639000000000001</v>
      </c>
      <c r="V46" s="5">
        <v>0.16476199999999999</v>
      </c>
      <c r="W46" s="5">
        <v>0.186612</v>
      </c>
      <c r="X46" s="5">
        <v>0.202601</v>
      </c>
      <c r="Y46" s="5">
        <v>0.21304100000000001</v>
      </c>
      <c r="Z46" s="5">
        <v>0.21864700000000001</v>
      </c>
      <c r="AA46" s="5">
        <v>0.21959500000000001</v>
      </c>
      <c r="AB46" s="5">
        <v>0.21615899999999999</v>
      </c>
      <c r="AC46" s="5">
        <v>0.20824899999999999</v>
      </c>
      <c r="AD46" s="5">
        <v>0.19580500000000001</v>
      </c>
      <c r="AF46" t="s">
        <v>99</v>
      </c>
      <c r="AG46" s="5">
        <v>8.349977E-4</v>
      </c>
      <c r="AH46" s="5">
        <v>-1.151198E-2</v>
      </c>
      <c r="AI46" s="5">
        <v>-2.4799620000000001E-2</v>
      </c>
      <c r="AJ46" s="5">
        <v>-3.6127039999999999E-2</v>
      </c>
      <c r="AK46" s="5">
        <v>-6.0855119999999999E-2</v>
      </c>
      <c r="AL46" s="5">
        <v>-6.6905359999999997E-2</v>
      </c>
      <c r="AM46" s="5">
        <v>-6.2387329999999998E-2</v>
      </c>
      <c r="AN46" s="5">
        <v>-5.5674149999999999E-2</v>
      </c>
      <c r="AO46" s="5">
        <v>-4.4647680000000002E-2</v>
      </c>
      <c r="AP46" s="5">
        <v>-7.5342619999999999E-2</v>
      </c>
      <c r="AQ46" s="5">
        <v>-0.15575325600000001</v>
      </c>
      <c r="AR46" s="5">
        <v>-0.16972899000000002</v>
      </c>
      <c r="AS46" s="5">
        <v>-0.14740859000000001</v>
      </c>
      <c r="AT46" s="5">
        <v>-8.194222000000001E-2</v>
      </c>
      <c r="AU46" s="5">
        <v>1.2553999999999996E-2</v>
      </c>
      <c r="AV46" s="5">
        <v>0.11738577</v>
      </c>
      <c r="AW46" s="5">
        <v>0.20366408</v>
      </c>
      <c r="AX46" s="5">
        <v>0.28389809999999999</v>
      </c>
      <c r="AY46" s="5">
        <v>0.35702</v>
      </c>
      <c r="AZ46" s="5">
        <v>0.41416600000000003</v>
      </c>
      <c r="BA46" s="5">
        <v>0.46006800000000003</v>
      </c>
      <c r="BB46" s="5">
        <v>0.49347999999999997</v>
      </c>
      <c r="BC46" s="5">
        <v>0.51765600000000001</v>
      </c>
      <c r="BD46" s="5">
        <v>0.53005199999999997</v>
      </c>
      <c r="BE46" s="5">
        <v>0.53522400000000003</v>
      </c>
      <c r="BF46" s="5">
        <v>0.53612199999999999</v>
      </c>
      <c r="BG46" s="5">
        <v>0.54113699999999998</v>
      </c>
      <c r="BH46" s="5">
        <v>0.54231300000000005</v>
      </c>
      <c r="BI46" s="5">
        <v>0.53975799999999996</v>
      </c>
      <c r="BK46" t="s">
        <v>99</v>
      </c>
      <c r="BL46" s="5">
        <v>1018.3166938557758</v>
      </c>
      <c r="BM46" s="5">
        <v>1036.592929841059</v>
      </c>
      <c r="BN46" s="5">
        <v>1054.4592329127631</v>
      </c>
      <c r="BO46" s="5">
        <v>1072.934308270492</v>
      </c>
      <c r="BP46" s="5">
        <v>1091.8774935581953</v>
      </c>
      <c r="BQ46" s="5">
        <v>1112.7539816584751</v>
      </c>
      <c r="BR46" s="5">
        <v>1134.7130657108253</v>
      </c>
      <c r="BS46" s="5">
        <v>1157.196845431441</v>
      </c>
      <c r="BT46" s="5">
        <v>1180.1308691799425</v>
      </c>
      <c r="BU46" s="5">
        <v>1202.5650013665586</v>
      </c>
      <c r="BV46" s="5">
        <v>1224.2691357494607</v>
      </c>
      <c r="BW46" s="5">
        <v>1246.7440739836959</v>
      </c>
      <c r="BX46" s="5">
        <v>1268.948355876305</v>
      </c>
      <c r="BY46" s="5">
        <v>1291.7382486100282</v>
      </c>
      <c r="BZ46" s="5">
        <v>1314.9862320808561</v>
      </c>
      <c r="CA46" s="5">
        <v>1338.5305622939843</v>
      </c>
      <c r="CB46" s="5">
        <v>1361.9499093923403</v>
      </c>
      <c r="CC46" s="5">
        <v>1385.4442565341585</v>
      </c>
      <c r="CD46" s="5">
        <v>1409.0181376863245</v>
      </c>
      <c r="CE46" s="5">
        <v>1432.5235897604887</v>
      </c>
      <c r="CF46" s="5">
        <v>1456.0198485797036</v>
      </c>
      <c r="CG46" s="5">
        <v>1479.4810023134012</v>
      </c>
      <c r="CH46" s="5">
        <v>1502.941586648918</v>
      </c>
      <c r="CI46" s="5">
        <v>1526.3485122722534</v>
      </c>
      <c r="CJ46" s="5">
        <v>1549.7523971396674</v>
      </c>
      <c r="CK46" s="5">
        <v>1573.1797202121707</v>
      </c>
      <c r="CL46" s="5">
        <v>1596.7448373988518</v>
      </c>
      <c r="CM46" s="5">
        <v>1620.3067560315717</v>
      </c>
      <c r="CN46" s="5">
        <v>1643.845200076109</v>
      </c>
      <c r="CP46" s="5"/>
    </row>
    <row r="47" spans="1:94" x14ac:dyDescent="0.25">
      <c r="A47" t="s">
        <v>100</v>
      </c>
      <c r="B47" s="5">
        <v>0</v>
      </c>
      <c r="C47" s="5">
        <v>0</v>
      </c>
      <c r="D47" s="5">
        <v>0</v>
      </c>
      <c r="E47" s="5">
        <v>0</v>
      </c>
      <c r="F47" s="5">
        <v>0</v>
      </c>
      <c r="G47" s="5">
        <v>0</v>
      </c>
      <c r="H47" s="5">
        <v>0</v>
      </c>
      <c r="I47" s="5">
        <v>0</v>
      </c>
      <c r="J47" s="5">
        <v>0</v>
      </c>
      <c r="K47" s="5">
        <v>-1.210345E-2</v>
      </c>
      <c r="L47" s="5">
        <v>-6.5585440000000004E-3</v>
      </c>
      <c r="M47" s="5">
        <v>3.3453440000000001E-2</v>
      </c>
      <c r="N47" s="5">
        <v>0.10216699999999999</v>
      </c>
      <c r="O47" s="5">
        <v>0.189717</v>
      </c>
      <c r="P47" s="5">
        <v>0.27578799999999998</v>
      </c>
      <c r="Q47" s="5">
        <v>0.35910300000000001</v>
      </c>
      <c r="R47" s="5">
        <v>0.43609199999999998</v>
      </c>
      <c r="S47" s="5">
        <v>0.50864100000000001</v>
      </c>
      <c r="T47" s="5">
        <v>0.57551399999999997</v>
      </c>
      <c r="U47" s="5">
        <v>0.63769100000000001</v>
      </c>
      <c r="V47" s="5">
        <v>0.69399</v>
      </c>
      <c r="W47" s="5">
        <v>0.74408099999999999</v>
      </c>
      <c r="X47" s="5">
        <v>0.78760200000000002</v>
      </c>
      <c r="Y47" s="5">
        <v>0.82433599999999996</v>
      </c>
      <c r="Z47" s="5">
        <v>0.85427799999999998</v>
      </c>
      <c r="AA47" s="5">
        <v>0.87703200000000003</v>
      </c>
      <c r="AB47" s="5">
        <v>0.89229000000000003</v>
      </c>
      <c r="AC47" s="5">
        <v>0.89962799999999998</v>
      </c>
      <c r="AD47" s="5">
        <v>0.89855600000000002</v>
      </c>
      <c r="AF47" t="s">
        <v>100</v>
      </c>
      <c r="AG47" s="5">
        <v>2.888032E-3</v>
      </c>
      <c r="AH47" s="5">
        <v>-1.040484E-2</v>
      </c>
      <c r="AI47" s="5">
        <v>-2.805823E-2</v>
      </c>
      <c r="AJ47" s="5">
        <v>-4.540512E-2</v>
      </c>
      <c r="AK47" s="5">
        <v>-6.3914369999999998E-2</v>
      </c>
      <c r="AL47" s="5">
        <v>-7.5524999999999995E-2</v>
      </c>
      <c r="AM47" s="5">
        <v>-7.5593560000000004E-2</v>
      </c>
      <c r="AN47" s="5">
        <v>-7.2120950000000003E-2</v>
      </c>
      <c r="AO47" s="5">
        <v>-6.0134470000000002E-2</v>
      </c>
      <c r="AP47" s="5">
        <v>-3.8550670000000002E-2</v>
      </c>
      <c r="AQ47" s="5">
        <v>-4.35666E-3</v>
      </c>
      <c r="AR47" s="5">
        <v>7.5657450000000001E-2</v>
      </c>
      <c r="AS47" s="5">
        <v>0.19101013999999999</v>
      </c>
      <c r="AT47" s="5">
        <v>0.333202</v>
      </c>
      <c r="AU47" s="5">
        <v>0.473549</v>
      </c>
      <c r="AV47" s="5">
        <v>0.62168099999999993</v>
      </c>
      <c r="AW47" s="5">
        <v>0.758328</v>
      </c>
      <c r="AX47" s="5">
        <v>0.89235900000000001</v>
      </c>
      <c r="AY47" s="5">
        <v>1.021487</v>
      </c>
      <c r="AZ47" s="5">
        <v>1.136849</v>
      </c>
      <c r="BA47" s="5">
        <v>1.241719</v>
      </c>
      <c r="BB47" s="5">
        <v>1.3340969999999999</v>
      </c>
      <c r="BC47" s="5">
        <v>1.4153419999999999</v>
      </c>
      <c r="BD47" s="5">
        <v>1.4824169999999999</v>
      </c>
      <c r="BE47" s="5">
        <v>1.5374559999999999</v>
      </c>
      <c r="BF47" s="5">
        <v>1.583237</v>
      </c>
      <c r="BG47" s="5">
        <v>1.6275310000000001</v>
      </c>
      <c r="BH47" s="5">
        <v>1.6640079999999999</v>
      </c>
      <c r="BI47" s="5">
        <v>1.6923970000000002</v>
      </c>
      <c r="BK47" t="s">
        <v>100</v>
      </c>
      <c r="BL47" s="5">
        <v>2938.2038277371298</v>
      </c>
      <c r="BM47" s="5">
        <v>3001.3237942610544</v>
      </c>
      <c r="BN47" s="5">
        <v>3064.5235664292786</v>
      </c>
      <c r="BO47" s="5">
        <v>3129.0176930603611</v>
      </c>
      <c r="BP47" s="5">
        <v>3194.7524182347761</v>
      </c>
      <c r="BQ47" s="5">
        <v>3263.6322221682362</v>
      </c>
      <c r="BR47" s="5">
        <v>3334.2627560426249</v>
      </c>
      <c r="BS47" s="5">
        <v>3406.1618138286258</v>
      </c>
      <c r="BT47" s="5">
        <v>3479.0084011070753</v>
      </c>
      <c r="BU47" s="5">
        <v>3552.2812778836778</v>
      </c>
      <c r="BV47" s="5">
        <v>3625.8174110397713</v>
      </c>
      <c r="BW47" s="5">
        <v>3701.1768150549042</v>
      </c>
      <c r="BX47" s="5">
        <v>3777.0252040084342</v>
      </c>
      <c r="BY47" s="5">
        <v>3854.2039551478269</v>
      </c>
      <c r="BZ47" s="5">
        <v>3931.661965742871</v>
      </c>
      <c r="CA47" s="5">
        <v>4009.9651497957439</v>
      </c>
      <c r="CB47" s="5">
        <v>4088.1741666122221</v>
      </c>
      <c r="CC47" s="5">
        <v>4166.7433713431665</v>
      </c>
      <c r="CD47" s="5">
        <v>4245.6307329778692</v>
      </c>
      <c r="CE47" s="5">
        <v>4324.4252095531265</v>
      </c>
      <c r="CF47" s="5">
        <v>4403.2464750969766</v>
      </c>
      <c r="CG47" s="5">
        <v>4481.9898590650055</v>
      </c>
      <c r="CH47" s="5">
        <v>4560.6837648058645</v>
      </c>
      <c r="CI47" s="5">
        <v>4639.1529527167622</v>
      </c>
      <c r="CJ47" s="5">
        <v>4717.4394808321385</v>
      </c>
      <c r="CK47" s="5">
        <v>4795.6123546902036</v>
      </c>
      <c r="CL47" s="5">
        <v>4873.9812336750083</v>
      </c>
      <c r="CM47" s="5">
        <v>4952.1891259385557</v>
      </c>
      <c r="CN47" s="5">
        <v>5030.1436567509172</v>
      </c>
      <c r="CP47" s="5"/>
    </row>
    <row r="48" spans="1:94" x14ac:dyDescent="0.25">
      <c r="A48" t="s">
        <v>101</v>
      </c>
      <c r="B48" s="5">
        <v>0</v>
      </c>
      <c r="C48" s="5">
        <v>0</v>
      </c>
      <c r="D48" s="5">
        <v>0</v>
      </c>
      <c r="E48" s="5">
        <v>0</v>
      </c>
      <c r="F48" s="5">
        <v>0</v>
      </c>
      <c r="G48" s="5">
        <v>0</v>
      </c>
      <c r="H48" s="5">
        <v>0</v>
      </c>
      <c r="I48" s="5">
        <v>0</v>
      </c>
      <c r="J48" s="5">
        <v>0</v>
      </c>
      <c r="K48" s="5">
        <v>-5.3138600000000001E-2</v>
      </c>
      <c r="L48" s="5">
        <v>-0.15851599999999999</v>
      </c>
      <c r="M48" s="5">
        <v>-0.22066</v>
      </c>
      <c r="N48" s="5">
        <v>-0.24968499999999999</v>
      </c>
      <c r="O48" s="5">
        <v>-0.23331299999999999</v>
      </c>
      <c r="P48" s="5">
        <v>-0.17374200000000001</v>
      </c>
      <c r="Q48" s="5">
        <v>-9.6846710000000003E-2</v>
      </c>
      <c r="R48" s="5">
        <v>-1.8454180000000001E-2</v>
      </c>
      <c r="S48" s="5">
        <v>6.092935E-2</v>
      </c>
      <c r="T48" s="5">
        <v>0.137433</v>
      </c>
      <c r="U48" s="5">
        <v>0.20916399999999999</v>
      </c>
      <c r="V48" s="5">
        <v>0.273841</v>
      </c>
      <c r="W48" s="5">
        <v>0.33010400000000001</v>
      </c>
      <c r="X48" s="5">
        <v>0.377193</v>
      </c>
      <c r="Y48" s="5">
        <v>0.41452899999999998</v>
      </c>
      <c r="Z48" s="5">
        <v>0.44215300000000002</v>
      </c>
      <c r="AA48" s="5">
        <v>0.459704</v>
      </c>
      <c r="AB48" s="5">
        <v>0.46691500000000002</v>
      </c>
      <c r="AC48" s="5">
        <v>0.46332299999999998</v>
      </c>
      <c r="AD48" s="5">
        <v>0.44840200000000002</v>
      </c>
      <c r="AF48" t="s">
        <v>101</v>
      </c>
      <c r="AG48" s="5">
        <v>3.9728790000000003E-3</v>
      </c>
      <c r="AH48" s="5">
        <v>-1.114919E-2</v>
      </c>
      <c r="AI48" s="5">
        <v>-3.3127539999999997E-2</v>
      </c>
      <c r="AJ48" s="5">
        <v>-5.5940419999999998E-2</v>
      </c>
      <c r="AK48" s="5">
        <v>-0.10331600000000001</v>
      </c>
      <c r="AL48" s="5">
        <v>-0.13180500000000001</v>
      </c>
      <c r="AM48" s="5">
        <v>-0.141349</v>
      </c>
      <c r="AN48" s="5">
        <v>-0.143063</v>
      </c>
      <c r="AO48" s="5">
        <v>-0.13335900000000001</v>
      </c>
      <c r="AP48" s="5">
        <v>-0.16660359999999999</v>
      </c>
      <c r="AQ48" s="5">
        <v>-0.24592526999999997</v>
      </c>
      <c r="AR48" s="5">
        <v>-0.26646238</v>
      </c>
      <c r="AS48" s="5">
        <v>-0.242418577</v>
      </c>
      <c r="AT48" s="5">
        <v>-0.16131075</v>
      </c>
      <c r="AU48" s="5">
        <v>-3.5792000000000018E-2</v>
      </c>
      <c r="AV48" s="5">
        <v>0.12008129000000001</v>
      </c>
      <c r="AW48" s="5">
        <v>0.27187882000000002</v>
      </c>
      <c r="AX48" s="5">
        <v>0.42608934999999998</v>
      </c>
      <c r="AY48" s="5">
        <v>0.57703700000000002</v>
      </c>
      <c r="AZ48" s="5">
        <v>0.71195799999999998</v>
      </c>
      <c r="BA48" s="5">
        <v>0.83243100000000003</v>
      </c>
      <c r="BB48" s="5">
        <v>0.93528800000000012</v>
      </c>
      <c r="BC48" s="5">
        <v>1.0216829999999999</v>
      </c>
      <c r="BD48" s="5">
        <v>1.087896</v>
      </c>
      <c r="BE48" s="5">
        <v>1.1366499999999999</v>
      </c>
      <c r="BF48" s="5">
        <v>1.1717</v>
      </c>
      <c r="BG48" s="5">
        <v>1.2033</v>
      </c>
      <c r="BH48" s="5">
        <v>1.2250000000000001</v>
      </c>
      <c r="BI48" s="5">
        <v>1.236415</v>
      </c>
      <c r="BK48" t="s">
        <v>101</v>
      </c>
      <c r="BL48" s="5">
        <v>1853.3225916191034</v>
      </c>
      <c r="BM48" s="5">
        <v>1888.3898606039668</v>
      </c>
      <c r="BN48" s="5">
        <v>1922.2560691232763</v>
      </c>
      <c r="BO48" s="5">
        <v>1956.2986446399514</v>
      </c>
      <c r="BP48" s="5">
        <v>1990.3253449874678</v>
      </c>
      <c r="BQ48" s="5">
        <v>2026.1874153909193</v>
      </c>
      <c r="BR48" s="5">
        <v>2064.7550871207955</v>
      </c>
      <c r="BS48" s="5">
        <v>2104.9088063396566</v>
      </c>
      <c r="BT48" s="5">
        <v>2146.5228294296726</v>
      </c>
      <c r="BU48" s="5">
        <v>2187.8311393332183</v>
      </c>
      <c r="BV48" s="5">
        <v>2228.3670512533326</v>
      </c>
      <c r="BW48" s="5">
        <v>2270.5303951570768</v>
      </c>
      <c r="BX48" s="5">
        <v>2312.8649211739726</v>
      </c>
      <c r="BY48" s="5">
        <v>2356.5432951159655</v>
      </c>
      <c r="BZ48" s="5">
        <v>2401.3879644045542</v>
      </c>
      <c r="CA48" s="5">
        <v>2447.2542731642698</v>
      </c>
      <c r="CB48" s="5">
        <v>2493.2262794842804</v>
      </c>
      <c r="CC48" s="5">
        <v>2539.5665397328712</v>
      </c>
      <c r="CD48" s="5">
        <v>2586.1378864867911</v>
      </c>
      <c r="CE48" s="5">
        <v>2632.679224195917</v>
      </c>
      <c r="CF48" s="5">
        <v>2679.2036248609447</v>
      </c>
      <c r="CG48" s="5">
        <v>2725.6278891301199</v>
      </c>
      <c r="CH48" s="5">
        <v>2771.9450433196325</v>
      </c>
      <c r="CI48" s="5">
        <v>2818.0296086000426</v>
      </c>
      <c r="CJ48" s="5">
        <v>2863.9072907751865</v>
      </c>
      <c r="CK48" s="5">
        <v>2909.6384388283063</v>
      </c>
      <c r="CL48" s="5">
        <v>2955.469471382904</v>
      </c>
      <c r="CM48" s="5">
        <v>3001.165893611726</v>
      </c>
      <c r="CN48" s="5">
        <v>3046.6539272059686</v>
      </c>
      <c r="CP48" s="5"/>
    </row>
    <row r="49" spans="1:94" x14ac:dyDescent="0.25">
      <c r="A49" t="s">
        <v>102</v>
      </c>
      <c r="B49" s="5">
        <v>0</v>
      </c>
      <c r="C49" s="5">
        <v>0</v>
      </c>
      <c r="D49" s="5">
        <v>0</v>
      </c>
      <c r="E49" s="5">
        <v>0</v>
      </c>
      <c r="F49" s="5">
        <v>0</v>
      </c>
      <c r="G49" s="5">
        <v>0</v>
      </c>
      <c r="H49" s="5">
        <v>0</v>
      </c>
      <c r="I49" s="5">
        <v>0</v>
      </c>
      <c r="J49" s="5">
        <v>0</v>
      </c>
      <c r="K49" s="5">
        <v>-4.1513300000000003E-2</v>
      </c>
      <c r="L49" s="5">
        <v>-0.116357</v>
      </c>
      <c r="M49" s="5">
        <v>-0.15659600000000001</v>
      </c>
      <c r="N49" s="5">
        <v>-0.163443</v>
      </c>
      <c r="O49" s="5">
        <v>-0.132913</v>
      </c>
      <c r="P49" s="5">
        <v>-7.6614429999999997E-2</v>
      </c>
      <c r="Q49" s="5">
        <v>-1.0953289999999999E-2</v>
      </c>
      <c r="R49" s="5">
        <v>5.1474140000000002E-2</v>
      </c>
      <c r="S49" s="5">
        <v>0.109513</v>
      </c>
      <c r="T49" s="5">
        <v>0.160111</v>
      </c>
      <c r="U49" s="5">
        <v>0.203071</v>
      </c>
      <c r="V49" s="5">
        <v>0.23714399999999999</v>
      </c>
      <c r="W49" s="5">
        <v>0.26194000000000001</v>
      </c>
      <c r="X49" s="5">
        <v>0.27748499999999998</v>
      </c>
      <c r="Y49" s="5">
        <v>0.28398800000000002</v>
      </c>
      <c r="Z49" s="5">
        <v>0.28208299999999997</v>
      </c>
      <c r="AA49" s="5">
        <v>0.27191399999999999</v>
      </c>
      <c r="AB49" s="5">
        <v>0.25361</v>
      </c>
      <c r="AC49" s="5">
        <v>0.22698399999999999</v>
      </c>
      <c r="AD49" s="5">
        <v>0.191771</v>
      </c>
      <c r="AF49" t="s">
        <v>102</v>
      </c>
      <c r="AG49" s="5">
        <v>7.613379E-3</v>
      </c>
      <c r="AH49" s="5">
        <v>-5.0488520000000004E-3</v>
      </c>
      <c r="AI49" s="5">
        <v>-2.5252489999999999E-2</v>
      </c>
      <c r="AJ49" s="5">
        <v>-4.4844700000000001E-2</v>
      </c>
      <c r="AK49" s="5">
        <v>-8.3997169999999996E-2</v>
      </c>
      <c r="AL49" s="5">
        <v>-0.10538599999999999</v>
      </c>
      <c r="AM49" s="5">
        <v>-0.105582</v>
      </c>
      <c r="AN49" s="5">
        <v>-9.6346710000000002E-2</v>
      </c>
      <c r="AO49" s="5">
        <v>-7.5675060000000002E-2</v>
      </c>
      <c r="AP49" s="5">
        <v>-8.4626670000000001E-2</v>
      </c>
      <c r="AQ49" s="5">
        <v>-0.12131932600000001</v>
      </c>
      <c r="AR49" s="5">
        <v>-0.10905044000000001</v>
      </c>
      <c r="AS49" s="5">
        <v>-5.4070000000000007E-2</v>
      </c>
      <c r="AT49" s="5">
        <v>4.6579000000000009E-2</v>
      </c>
      <c r="AU49" s="5">
        <v>0.16959557000000003</v>
      </c>
      <c r="AV49" s="5">
        <v>0.30918771</v>
      </c>
      <c r="AW49" s="5">
        <v>0.43693214000000002</v>
      </c>
      <c r="AX49" s="5">
        <v>0.55786899999999995</v>
      </c>
      <c r="AY49" s="5">
        <v>0.66855200000000004</v>
      </c>
      <c r="AZ49" s="5">
        <v>0.75805199999999995</v>
      </c>
      <c r="BA49" s="5">
        <v>0.83002900000000002</v>
      </c>
      <c r="BB49" s="5">
        <v>0.88416000000000006</v>
      </c>
      <c r="BC49" s="5">
        <v>0.92324099999999998</v>
      </c>
      <c r="BD49" s="5">
        <v>0.94562299999999999</v>
      </c>
      <c r="BE49" s="5">
        <v>0.95432099999999997</v>
      </c>
      <c r="BF49" s="5">
        <v>0.953677</v>
      </c>
      <c r="BG49" s="5">
        <v>0.95289299999999999</v>
      </c>
      <c r="BH49" s="5">
        <v>0.94622299999999993</v>
      </c>
      <c r="BI49" s="5">
        <v>0.93258099999999999</v>
      </c>
      <c r="BK49" t="s">
        <v>102</v>
      </c>
      <c r="BL49" s="5">
        <v>1156.1396093764236</v>
      </c>
      <c r="BM49" s="5">
        <v>1177.7879775031704</v>
      </c>
      <c r="BN49" s="5">
        <v>1198.8355198835802</v>
      </c>
      <c r="BO49" s="5">
        <v>1220.1812768573716</v>
      </c>
      <c r="BP49" s="5">
        <v>1241.8105699906521</v>
      </c>
      <c r="BQ49" s="5">
        <v>1264.9390371991371</v>
      </c>
      <c r="BR49" s="5">
        <v>1289.7579053517907</v>
      </c>
      <c r="BS49" s="5">
        <v>1315.7114407034787</v>
      </c>
      <c r="BT49" s="5">
        <v>1342.5994519510618</v>
      </c>
      <c r="BU49" s="5">
        <v>1369.4125341308288</v>
      </c>
      <c r="BV49" s="5">
        <v>1395.9014879648428</v>
      </c>
      <c r="BW49" s="5">
        <v>1423.1783971608975</v>
      </c>
      <c r="BX49" s="5">
        <v>1450.5117264229741</v>
      </c>
      <c r="BY49" s="5">
        <v>1478.447616371119</v>
      </c>
      <c r="BZ49" s="5">
        <v>1506.7485564045307</v>
      </c>
      <c r="CA49" s="5">
        <v>1535.4667786994723</v>
      </c>
      <c r="CB49" s="5">
        <v>1564.1249097523462</v>
      </c>
      <c r="CC49" s="5">
        <v>1592.8546600612833</v>
      </c>
      <c r="CD49" s="5">
        <v>1621.6140802696564</v>
      </c>
      <c r="CE49" s="5">
        <v>1650.2426689471963</v>
      </c>
      <c r="CF49" s="5">
        <v>1678.7821128462863</v>
      </c>
      <c r="CG49" s="5">
        <v>1707.216809454143</v>
      </c>
      <c r="CH49" s="5">
        <v>1735.569449442319</v>
      </c>
      <c r="CI49" s="5">
        <v>1763.7918822763143</v>
      </c>
      <c r="CJ49" s="5">
        <v>1791.9067353382202</v>
      </c>
      <c r="CK49" s="5">
        <v>1819.9629851686745</v>
      </c>
      <c r="CL49" s="5">
        <v>1848.0994470936873</v>
      </c>
      <c r="CM49" s="5">
        <v>1876.1872869518363</v>
      </c>
      <c r="CN49" s="5">
        <v>1904.1735356604438</v>
      </c>
      <c r="CP49" s="5"/>
    </row>
    <row r="50" spans="1:94" x14ac:dyDescent="0.25">
      <c r="A50" t="s">
        <v>103</v>
      </c>
      <c r="B50" s="5">
        <v>0</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0</v>
      </c>
      <c r="U50" s="5">
        <v>0</v>
      </c>
      <c r="V50" s="5">
        <v>0</v>
      </c>
      <c r="W50" s="5">
        <v>0</v>
      </c>
      <c r="X50" s="5">
        <v>0</v>
      </c>
      <c r="Y50" s="5">
        <v>0</v>
      </c>
      <c r="Z50" s="5">
        <v>0</v>
      </c>
      <c r="AA50" s="5">
        <v>0</v>
      </c>
      <c r="AB50" s="5">
        <v>0</v>
      </c>
      <c r="AC50" s="5">
        <v>0</v>
      </c>
      <c r="AD50" s="5">
        <v>0</v>
      </c>
      <c r="AF50" t="s">
        <v>103</v>
      </c>
      <c r="AG50" s="5">
        <v>0</v>
      </c>
      <c r="AH50" s="5">
        <v>0</v>
      </c>
      <c r="AI50" s="5">
        <v>0</v>
      </c>
      <c r="AJ50" s="5">
        <v>0</v>
      </c>
      <c r="AK50" s="5">
        <v>0</v>
      </c>
      <c r="AL50" s="5">
        <v>0</v>
      </c>
      <c r="AM50" s="5">
        <v>0</v>
      </c>
      <c r="AN50" s="5">
        <v>0</v>
      </c>
      <c r="AO50" s="5">
        <v>0</v>
      </c>
      <c r="AP50" s="5">
        <v>0</v>
      </c>
      <c r="AQ50" s="5">
        <v>0</v>
      </c>
      <c r="AR50" s="5">
        <v>0</v>
      </c>
      <c r="AS50" s="5">
        <v>0</v>
      </c>
      <c r="AT50" s="5">
        <v>0</v>
      </c>
      <c r="AU50" s="5">
        <v>0</v>
      </c>
      <c r="AV50" s="5">
        <v>0</v>
      </c>
      <c r="AW50" s="5">
        <v>0</v>
      </c>
      <c r="AX50" s="5">
        <v>0</v>
      </c>
      <c r="AY50" s="5">
        <v>0</v>
      </c>
      <c r="AZ50" s="5">
        <v>0</v>
      </c>
      <c r="BA50" s="5">
        <v>0</v>
      </c>
      <c r="BB50" s="5">
        <v>0</v>
      </c>
      <c r="BC50" s="5">
        <v>0</v>
      </c>
      <c r="BD50" s="5">
        <v>0</v>
      </c>
      <c r="BE50" s="5">
        <v>0</v>
      </c>
      <c r="BF50" s="5">
        <v>0</v>
      </c>
      <c r="BG50" s="5">
        <v>0</v>
      </c>
      <c r="BH50" s="5">
        <v>0</v>
      </c>
      <c r="BI50" s="5">
        <v>0</v>
      </c>
      <c r="BK50" t="s">
        <v>103</v>
      </c>
      <c r="BL50" s="5">
        <v>87.488990999999999</v>
      </c>
      <c r="BM50" s="5">
        <v>87.488990999999999</v>
      </c>
      <c r="BN50" s="5">
        <v>87.488990999999999</v>
      </c>
      <c r="BO50" s="5">
        <v>87.488990999999999</v>
      </c>
      <c r="BP50" s="5">
        <v>87.488990999999999</v>
      </c>
      <c r="BQ50" s="5">
        <v>87.488990999999999</v>
      </c>
      <c r="BR50" s="5">
        <v>87.488990999999999</v>
      </c>
      <c r="BS50" s="5">
        <v>87.488990999999999</v>
      </c>
      <c r="BT50" s="5">
        <v>87.488990999999999</v>
      </c>
      <c r="BU50" s="5">
        <v>87.488990999999999</v>
      </c>
      <c r="BV50" s="5">
        <v>87.488990999999999</v>
      </c>
      <c r="BW50" s="5">
        <v>87.488990999999999</v>
      </c>
      <c r="BX50" s="5">
        <v>87.488990999999999</v>
      </c>
      <c r="BY50" s="5">
        <v>87.488990999999999</v>
      </c>
      <c r="BZ50" s="5">
        <v>87.488990999999999</v>
      </c>
      <c r="CA50" s="5">
        <v>87.488990999999999</v>
      </c>
      <c r="CB50" s="5">
        <v>87.488990999999999</v>
      </c>
      <c r="CC50" s="5">
        <v>87.488990999999999</v>
      </c>
      <c r="CD50" s="5">
        <v>87.488990999999999</v>
      </c>
      <c r="CE50" s="5">
        <v>87.488990999999999</v>
      </c>
      <c r="CF50" s="5">
        <v>87.488990999999999</v>
      </c>
      <c r="CG50" s="5">
        <v>87.488990999999999</v>
      </c>
      <c r="CH50" s="5">
        <v>87.488990999999999</v>
      </c>
      <c r="CI50" s="5">
        <v>87.488990999999999</v>
      </c>
      <c r="CJ50" s="5">
        <v>87.488990999999999</v>
      </c>
      <c r="CK50" s="5">
        <v>87.488990999999999</v>
      </c>
      <c r="CL50" s="5">
        <v>87.488990999999999</v>
      </c>
      <c r="CM50" s="5">
        <v>87.488990999999999</v>
      </c>
      <c r="CN50" s="5">
        <v>87.488990999999999</v>
      </c>
      <c r="CP50" s="5"/>
    </row>
    <row r="51" spans="1:94" x14ac:dyDescent="0.25">
      <c r="A51" t="s">
        <v>104</v>
      </c>
      <c r="B51" s="5">
        <v>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0</v>
      </c>
      <c r="Y51" s="5">
        <v>0</v>
      </c>
      <c r="Z51" s="5">
        <v>0</v>
      </c>
      <c r="AA51" s="5">
        <v>0</v>
      </c>
      <c r="AB51" s="5">
        <v>0</v>
      </c>
      <c r="AC51" s="5">
        <v>0</v>
      </c>
      <c r="AD51" s="5">
        <v>0</v>
      </c>
      <c r="AF51" t="s">
        <v>104</v>
      </c>
      <c r="AG51" s="5">
        <v>-5.5</v>
      </c>
      <c r="AH51" s="5">
        <v>-9.7524999999999995</v>
      </c>
      <c r="AI51" s="5">
        <v>-12.911199999999999</v>
      </c>
      <c r="AJ51" s="5">
        <v>-15.5238</v>
      </c>
      <c r="AK51" s="5">
        <v>-17.6357</v>
      </c>
      <c r="AL51" s="5">
        <v>-19.283000000000001</v>
      </c>
      <c r="AM51" s="5">
        <v>-20.4938</v>
      </c>
      <c r="AN51" s="5">
        <v>-21.288799999999998</v>
      </c>
      <c r="AO51" s="5">
        <v>-21.288799999999998</v>
      </c>
      <c r="AP51" s="5">
        <v>-21.288799999999998</v>
      </c>
      <c r="AQ51" s="5">
        <v>-21.288799999999998</v>
      </c>
      <c r="AR51" s="5">
        <v>-21.288799999999998</v>
      </c>
      <c r="AS51" s="5">
        <v>-21.288799999999998</v>
      </c>
      <c r="AT51" s="5">
        <v>-21.288799999999998</v>
      </c>
      <c r="AU51" s="5">
        <v>-21.288799999999998</v>
      </c>
      <c r="AV51" s="5">
        <v>-21.288799999999998</v>
      </c>
      <c r="AW51" s="5">
        <v>-21.288799999999998</v>
      </c>
      <c r="AX51" s="5">
        <v>-21.288799999999998</v>
      </c>
      <c r="AY51" s="5">
        <v>-21.288799999999998</v>
      </c>
      <c r="AZ51" s="5">
        <v>-21.288799999999998</v>
      </c>
      <c r="BA51" s="5">
        <v>-21.288799999999998</v>
      </c>
      <c r="BB51" s="5">
        <v>-21.288799999999998</v>
      </c>
      <c r="BC51" s="5">
        <v>-21.288799999999998</v>
      </c>
      <c r="BD51" s="5">
        <v>-21.288799999999998</v>
      </c>
      <c r="BE51" s="5">
        <v>-21.288799999999998</v>
      </c>
      <c r="BF51" s="5">
        <v>-21.288799999999998</v>
      </c>
      <c r="BG51" s="5">
        <v>-21.288799999999998</v>
      </c>
      <c r="BH51" s="5">
        <v>-21.288799999999998</v>
      </c>
      <c r="BI51" s="5">
        <v>-21.288799999999998</v>
      </c>
      <c r="BK51" t="s">
        <v>104</v>
      </c>
      <c r="BL51" s="5">
        <v>146.61236047499997</v>
      </c>
      <c r="BM51" s="5">
        <v>140.01480425362499</v>
      </c>
      <c r="BN51" s="5">
        <v>135.11422792523999</v>
      </c>
      <c r="BO51" s="5">
        <v>131.06090038050999</v>
      </c>
      <c r="BP51" s="5">
        <v>127.784385628265</v>
      </c>
      <c r="BQ51" s="5">
        <v>125.22867619534999</v>
      </c>
      <c r="BR51" s="5">
        <v>123.35017623700999</v>
      </c>
      <c r="BS51" s="5">
        <v>122.11677066476</v>
      </c>
      <c r="BT51" s="5">
        <v>122.11677066476</v>
      </c>
      <c r="BU51" s="5">
        <v>122.11677066476</v>
      </c>
      <c r="BV51" s="5">
        <v>122.11677066476</v>
      </c>
      <c r="BW51" s="5">
        <v>122.11677066476</v>
      </c>
      <c r="BX51" s="5">
        <v>122.11677066476</v>
      </c>
      <c r="BY51" s="5">
        <v>122.11677066476</v>
      </c>
      <c r="BZ51" s="5">
        <v>122.11677066476</v>
      </c>
      <c r="CA51" s="5">
        <v>122.11677066476</v>
      </c>
      <c r="CB51" s="5">
        <v>122.11677066476</v>
      </c>
      <c r="CC51" s="5">
        <v>122.11677066476</v>
      </c>
      <c r="CD51" s="5">
        <v>122.11677066476</v>
      </c>
      <c r="CE51" s="5">
        <v>122.11677066476</v>
      </c>
      <c r="CF51" s="5">
        <v>122.11677066476</v>
      </c>
      <c r="CG51" s="5">
        <v>122.11677066476</v>
      </c>
      <c r="CH51" s="5">
        <v>122.11677066476</v>
      </c>
      <c r="CI51" s="5">
        <v>122.11677066476</v>
      </c>
      <c r="CJ51" s="5">
        <v>122.11677066476</v>
      </c>
      <c r="CK51" s="5">
        <v>122.11677066476</v>
      </c>
      <c r="CL51" s="5">
        <v>122.11677066476</v>
      </c>
      <c r="CM51" s="5">
        <v>122.11677066476</v>
      </c>
      <c r="CN51" s="5">
        <v>122.11677066476</v>
      </c>
      <c r="CP51" s="5"/>
    </row>
    <row r="52" spans="1:94" x14ac:dyDescent="0.25">
      <c r="A52" t="s">
        <v>105</v>
      </c>
      <c r="B52" s="5">
        <v>0</v>
      </c>
      <c r="C52" s="5">
        <v>0</v>
      </c>
      <c r="D52" s="5">
        <v>0</v>
      </c>
      <c r="E52" s="5">
        <v>0</v>
      </c>
      <c r="F52" s="5">
        <v>0</v>
      </c>
      <c r="G52" s="5">
        <v>0</v>
      </c>
      <c r="H52" s="5">
        <v>0</v>
      </c>
      <c r="I52" s="5">
        <v>0</v>
      </c>
      <c r="J52" s="5">
        <v>0</v>
      </c>
      <c r="K52" s="5">
        <v>1.5213000000000001</v>
      </c>
      <c r="L52" s="5">
        <v>4.7617500000000001</v>
      </c>
      <c r="M52" s="5">
        <v>7.0685000000000002</v>
      </c>
      <c r="N52" s="5">
        <v>9.42441</v>
      </c>
      <c r="O52" s="5">
        <v>10.9718</v>
      </c>
      <c r="P52" s="5">
        <v>11.1166</v>
      </c>
      <c r="Q52" s="5">
        <v>11.1676</v>
      </c>
      <c r="R52" s="5">
        <v>11.3956</v>
      </c>
      <c r="S52" s="5">
        <v>11.6511</v>
      </c>
      <c r="T52" s="5">
        <v>11.883100000000001</v>
      </c>
      <c r="U52" s="5">
        <v>12.183199999999999</v>
      </c>
      <c r="V52" s="5">
        <v>12.507400000000001</v>
      </c>
      <c r="W52" s="5">
        <v>12.866199999999999</v>
      </c>
      <c r="X52" s="5">
        <v>13.2492</v>
      </c>
      <c r="Y52" s="5">
        <v>13.6707</v>
      </c>
      <c r="Z52" s="5">
        <v>14.1312</v>
      </c>
      <c r="AA52" s="5">
        <v>14.6389</v>
      </c>
      <c r="AB52" s="5">
        <v>15.202999999999999</v>
      </c>
      <c r="AC52" s="5">
        <v>15.8369</v>
      </c>
      <c r="AD52" s="5">
        <v>16.554200000000002</v>
      </c>
      <c r="AF52" t="s">
        <v>105</v>
      </c>
      <c r="AG52" s="5">
        <v>2.157</v>
      </c>
      <c r="AH52" s="5">
        <v>3.7564000000000002</v>
      </c>
      <c r="AI52" s="5">
        <v>4.6082200000000002</v>
      </c>
      <c r="AJ52" s="5">
        <v>5.1083400000000001</v>
      </c>
      <c r="AK52" s="5">
        <v>5.6337400000000004</v>
      </c>
      <c r="AL52" s="5">
        <v>5.6764799999999997</v>
      </c>
      <c r="AM52" s="5">
        <v>5.5064299999999999</v>
      </c>
      <c r="AN52" s="5">
        <v>5.2301700000000002</v>
      </c>
      <c r="AO52" s="5">
        <v>4.8019299999999996</v>
      </c>
      <c r="AP52" s="5">
        <v>6.3674400000000002</v>
      </c>
      <c r="AQ52" s="5">
        <v>9.2587499999999991</v>
      </c>
      <c r="AR52" s="5">
        <v>11.246560000000001</v>
      </c>
      <c r="AS52" s="5">
        <v>13.35483</v>
      </c>
      <c r="AT52" s="5">
        <v>14.672789999999999</v>
      </c>
      <c r="AU52" s="5">
        <v>14.62308</v>
      </c>
      <c r="AV52" s="5">
        <v>14.48682</v>
      </c>
      <c r="AW52" s="5">
        <v>14.53993</v>
      </c>
      <c r="AX52" s="5">
        <v>14.62527</v>
      </c>
      <c r="AY52" s="5">
        <v>14.699390000000001</v>
      </c>
      <c r="AZ52" s="5">
        <v>14.84346</v>
      </c>
      <c r="BA52" s="5">
        <v>15.01566</v>
      </c>
      <c r="BB52" s="5">
        <v>15.224839999999999</v>
      </c>
      <c r="BC52" s="5">
        <v>15.46048</v>
      </c>
      <c r="BD52" s="5">
        <v>15.73705</v>
      </c>
      <c r="BE52" s="5">
        <v>16.052309999999999</v>
      </c>
      <c r="BF52" s="5">
        <v>16.410599999999999</v>
      </c>
      <c r="BG52" s="5">
        <v>16.812919999999998</v>
      </c>
      <c r="BH52" s="5">
        <v>17.27852</v>
      </c>
      <c r="BI52" s="5">
        <v>17.820270000000001</v>
      </c>
      <c r="BK52" t="s">
        <v>105</v>
      </c>
      <c r="BL52" s="5">
        <v>609.99945249083135</v>
      </c>
      <c r="BM52" s="5">
        <v>704.49810574536571</v>
      </c>
      <c r="BN52" s="5">
        <v>800.69440317250576</v>
      </c>
      <c r="BO52" s="5">
        <v>899.12303034035358</v>
      </c>
      <c r="BP52" s="5">
        <v>1002.5472250386354</v>
      </c>
      <c r="BQ52" s="5">
        <v>1101.0676195643532</v>
      </c>
      <c r="BR52" s="5">
        <v>1192.6866938406517</v>
      </c>
      <c r="BS52" s="5">
        <v>1283.0856400000491</v>
      </c>
      <c r="BT52" s="5">
        <v>1360.0416523934507</v>
      </c>
      <c r="BU52" s="5">
        <v>1463.3989402790535</v>
      </c>
      <c r="BV52" s="5">
        <v>1588.0859284695352</v>
      </c>
      <c r="BW52" s="5">
        <v>1703.0328826072573</v>
      </c>
      <c r="BX52" s="5">
        <v>1834.2956764593389</v>
      </c>
      <c r="BY52" s="5">
        <v>1956.839531947337</v>
      </c>
      <c r="BZ52" s="5">
        <v>2058.2362914348419</v>
      </c>
      <c r="CA52" s="5">
        <v>2159.0121126181748</v>
      </c>
      <c r="CB52" s="5">
        <v>2264.5456309922079</v>
      </c>
      <c r="CC52" s="5">
        <v>2372.2746991215349</v>
      </c>
      <c r="CD52" s="5">
        <v>2481.4710738175941</v>
      </c>
      <c r="CE52" s="5">
        <v>2594.2263085924492</v>
      </c>
      <c r="CF52" s="5">
        <v>2709.9689207548449</v>
      </c>
      <c r="CG52" s="5">
        <v>2829.2303430129223</v>
      </c>
      <c r="CH52" s="5">
        <v>2952.0895100797411</v>
      </c>
      <c r="CI52" s="5">
        <v>3079.303487669662</v>
      </c>
      <c r="CJ52" s="5">
        <v>3211.2405179808311</v>
      </c>
      <c r="CK52" s="5">
        <v>3348.4965798615126</v>
      </c>
      <c r="CL52" s="5">
        <v>3491.617810877462</v>
      </c>
      <c r="CM52" s="5">
        <v>3641.7725911725779</v>
      </c>
      <c r="CN52" s="5">
        <v>3800.0717319323585</v>
      </c>
      <c r="CP52" s="5"/>
    </row>
    <row r="53" spans="1:94" x14ac:dyDescent="0.25">
      <c r="A53" t="s">
        <v>106</v>
      </c>
      <c r="B53" s="5">
        <v>0</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F53" t="s">
        <v>106</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K53" t="s">
        <v>106</v>
      </c>
      <c r="BL53" s="5">
        <v>2167.0878910000001</v>
      </c>
      <c r="BM53" s="5">
        <v>2167.0878910000001</v>
      </c>
      <c r="BN53" s="5">
        <v>2167.0878910000001</v>
      </c>
      <c r="BO53" s="5">
        <v>2167.0878910000001</v>
      </c>
      <c r="BP53" s="5">
        <v>2167.0878910000001</v>
      </c>
      <c r="BQ53" s="5">
        <v>2167.0878910000001</v>
      </c>
      <c r="BR53" s="5">
        <v>2167.0878910000001</v>
      </c>
      <c r="BS53" s="5">
        <v>2167.0878910000001</v>
      </c>
      <c r="BT53" s="5">
        <v>2167.0878910000001</v>
      </c>
      <c r="BU53" s="5">
        <v>2167.0878910000001</v>
      </c>
      <c r="BV53" s="5">
        <v>2167.0878910000001</v>
      </c>
      <c r="BW53" s="5">
        <v>2167.0878910000001</v>
      </c>
      <c r="BX53" s="5">
        <v>2167.0878910000001</v>
      </c>
      <c r="BY53" s="5">
        <v>2167.0878910000001</v>
      </c>
      <c r="BZ53" s="5">
        <v>2167.0878910000001</v>
      </c>
      <c r="CA53" s="5">
        <v>2167.0878910000001</v>
      </c>
      <c r="CB53" s="5">
        <v>2167.0878910000001</v>
      </c>
      <c r="CC53" s="5">
        <v>2167.0878910000001</v>
      </c>
      <c r="CD53" s="5">
        <v>2167.0878910000001</v>
      </c>
      <c r="CE53" s="5">
        <v>2167.0878910000001</v>
      </c>
      <c r="CF53" s="5">
        <v>2167.0878910000001</v>
      </c>
      <c r="CG53" s="5">
        <v>2167.0878910000001</v>
      </c>
      <c r="CH53" s="5">
        <v>2167.0878910000001</v>
      </c>
      <c r="CI53" s="5">
        <v>2167.0878910000001</v>
      </c>
      <c r="CJ53" s="5">
        <v>2167.0878910000001</v>
      </c>
      <c r="CK53" s="5">
        <v>2167.0878910000001</v>
      </c>
      <c r="CL53" s="5">
        <v>2167.0878910000001</v>
      </c>
      <c r="CM53" s="5">
        <v>2167.0878910000001</v>
      </c>
      <c r="CN53" s="5">
        <v>2167.0878910000001</v>
      </c>
      <c r="CP53" s="5"/>
    </row>
    <row r="54" spans="1:94" x14ac:dyDescent="0.25">
      <c r="A54" t="s">
        <v>107</v>
      </c>
      <c r="B54" s="5">
        <v>0</v>
      </c>
      <c r="C54" s="5">
        <v>0</v>
      </c>
      <c r="D54" s="5">
        <v>0</v>
      </c>
      <c r="E54" s="5">
        <v>0</v>
      </c>
      <c r="F54" s="5">
        <v>0</v>
      </c>
      <c r="G54" s="5">
        <v>0</v>
      </c>
      <c r="H54" s="5">
        <v>0</v>
      </c>
      <c r="I54" s="5">
        <v>0</v>
      </c>
      <c r="J54" s="5">
        <v>0</v>
      </c>
      <c r="K54" s="5">
        <v>1.50282</v>
      </c>
      <c r="L54" s="5">
        <v>4.7138900000000001</v>
      </c>
      <c r="M54" s="5">
        <v>6.9966600000000003</v>
      </c>
      <c r="N54" s="5">
        <v>9.32789</v>
      </c>
      <c r="O54" s="5">
        <v>10.854799999999999</v>
      </c>
      <c r="P54" s="5">
        <v>10.986499999999999</v>
      </c>
      <c r="Q54" s="5">
        <v>11.0236</v>
      </c>
      <c r="R54" s="5">
        <v>11.235799999999999</v>
      </c>
      <c r="S54" s="5">
        <v>11.4754</v>
      </c>
      <c r="T54" s="5">
        <v>11.691599999999999</v>
      </c>
      <c r="U54" s="5">
        <v>11.9755</v>
      </c>
      <c r="V54" s="5">
        <v>12.2835</v>
      </c>
      <c r="W54" s="5">
        <v>12.6259</v>
      </c>
      <c r="X54" s="5">
        <v>12.992599999999999</v>
      </c>
      <c r="Y54" s="5">
        <v>13.397600000000001</v>
      </c>
      <c r="Z54" s="5">
        <v>13.8415</v>
      </c>
      <c r="AA54" s="5">
        <v>14.332599999999999</v>
      </c>
      <c r="AB54" s="5">
        <v>14.879799999999999</v>
      </c>
      <c r="AC54" s="5">
        <v>15.496600000000001</v>
      </c>
      <c r="AD54" s="5">
        <v>16.1965</v>
      </c>
      <c r="AF54" t="s">
        <v>107</v>
      </c>
      <c r="AG54" s="5">
        <v>5.4922599999999999</v>
      </c>
      <c r="AH54" s="5">
        <v>7.1763500000000002</v>
      </c>
      <c r="AI54" s="5">
        <v>8.0796399999999995</v>
      </c>
      <c r="AJ54" s="5">
        <v>8.6223700000000001</v>
      </c>
      <c r="AK54" s="5">
        <v>9.1867800000000006</v>
      </c>
      <c r="AL54" s="5">
        <v>9.2711000000000006</v>
      </c>
      <c r="AM54" s="5">
        <v>9.1416000000000004</v>
      </c>
      <c r="AN54" s="5">
        <v>8.9010300000000004</v>
      </c>
      <c r="AO54" s="5">
        <v>8.5044699999999995</v>
      </c>
      <c r="AP54" s="5">
        <v>10.09285</v>
      </c>
      <c r="AQ54" s="5">
        <v>12.98948</v>
      </c>
      <c r="AR54" s="5">
        <v>14.988140000000001</v>
      </c>
      <c r="AS54" s="5">
        <v>17.10155</v>
      </c>
      <c r="AT54" s="5">
        <v>18.429749999999999</v>
      </c>
      <c r="AU54" s="5">
        <v>18.398620000000001</v>
      </c>
      <c r="AV54" s="5">
        <v>18.2804</v>
      </c>
      <c r="AW54" s="5">
        <v>18.349919999999997</v>
      </c>
      <c r="AX54" s="5">
        <v>18.451530000000002</v>
      </c>
      <c r="AY54" s="5">
        <v>18.542159999999999</v>
      </c>
      <c r="AZ54" s="5">
        <v>18.702110000000001</v>
      </c>
      <c r="BA54" s="5">
        <v>18.890080000000001</v>
      </c>
      <c r="BB54" s="5">
        <v>19.114619999999999</v>
      </c>
      <c r="BC54" s="5">
        <v>19.365499999999997</v>
      </c>
      <c r="BD54" s="5">
        <v>19.656890000000001</v>
      </c>
      <c r="BE54" s="5">
        <v>19.986509999999999</v>
      </c>
      <c r="BF54" s="5">
        <v>20.35867</v>
      </c>
      <c r="BG54" s="5">
        <v>20.77373</v>
      </c>
      <c r="BH54" s="5">
        <v>21.251280000000001</v>
      </c>
      <c r="BI54" s="5">
        <v>21.804030000000001</v>
      </c>
      <c r="BK54" t="s">
        <v>107</v>
      </c>
      <c r="BL54" s="5">
        <v>183.18955546193726</v>
      </c>
      <c r="BM54" s="5">
        <v>211.63266231579411</v>
      </c>
      <c r="BN54" s="5">
        <v>240.58229739377961</v>
      </c>
      <c r="BO54" s="5">
        <v>270.22157240541418</v>
      </c>
      <c r="BP54" s="5">
        <v>301.36376927845004</v>
      </c>
      <c r="BQ54" s="5">
        <v>331.10044539295831</v>
      </c>
      <c r="BR54" s="5">
        <v>358.80340841081255</v>
      </c>
      <c r="BS54" s="5">
        <v>386.15899687621055</v>
      </c>
      <c r="BT54" s="5">
        <v>409.49571015035286</v>
      </c>
      <c r="BU54" s="5">
        <v>440.48582958261909</v>
      </c>
      <c r="BV54" s="5">
        <v>477.61128317469257</v>
      </c>
      <c r="BW54" s="5">
        <v>511.92730008963048</v>
      </c>
      <c r="BX54" s="5">
        <v>551.07505696841326</v>
      </c>
      <c r="BY54" s="5">
        <v>587.72537941193502</v>
      </c>
      <c r="BZ54" s="5">
        <v>618.28483744099287</v>
      </c>
      <c r="CA54" s="5">
        <v>648.68098761526915</v>
      </c>
      <c r="CB54" s="5">
        <v>680.47305031092856</v>
      </c>
      <c r="CC54" s="5">
        <v>712.92538441103943</v>
      </c>
      <c r="CD54" s="5">
        <v>745.82989209257551</v>
      </c>
      <c r="CE54" s="5">
        <v>779.79209460215202</v>
      </c>
      <c r="CF54" s="5">
        <v>814.65129442166665</v>
      </c>
      <c r="CG54" s="5">
        <v>850.5621668707081</v>
      </c>
      <c r="CH54" s="5">
        <v>887.55186419306187</v>
      </c>
      <c r="CI54" s="5">
        <v>925.84130487977723</v>
      </c>
      <c r="CJ54" s="5">
        <v>965.53989418261631</v>
      </c>
      <c r="CK54" s="5">
        <v>1006.8236889631679</v>
      </c>
      <c r="CL54" s="5">
        <v>1049.8494192185453</v>
      </c>
      <c r="CM54" s="5">
        <v>1094.9628660592784</v>
      </c>
      <c r="CN54" s="5">
        <v>1142.4893257022068</v>
      </c>
      <c r="CP54" s="5"/>
    </row>
    <row r="55" spans="1:94" x14ac:dyDescent="0.25">
      <c r="A55" t="s">
        <v>108</v>
      </c>
      <c r="B55" s="5">
        <v>0</v>
      </c>
      <c r="C55" s="5">
        <v>0</v>
      </c>
      <c r="D55" s="5">
        <v>0</v>
      </c>
      <c r="E55" s="5">
        <v>0</v>
      </c>
      <c r="F55" s="5">
        <v>0</v>
      </c>
      <c r="G55" s="5">
        <v>0</v>
      </c>
      <c r="H55" s="5">
        <v>0</v>
      </c>
      <c r="I55" s="5">
        <v>0</v>
      </c>
      <c r="J55" s="5">
        <v>0</v>
      </c>
      <c r="K55" s="5">
        <v>0.87427699999999997</v>
      </c>
      <c r="L55" s="5">
        <v>2.7979599999999998</v>
      </c>
      <c r="M55" s="5">
        <v>4.2363</v>
      </c>
      <c r="N55" s="5">
        <v>5.7672800000000004</v>
      </c>
      <c r="O55" s="5">
        <v>6.8448200000000003</v>
      </c>
      <c r="P55" s="5">
        <v>7.0597500000000002</v>
      </c>
      <c r="Q55" s="5">
        <v>7.2103799999999998</v>
      </c>
      <c r="R55" s="5">
        <v>7.4724500000000003</v>
      </c>
      <c r="S55" s="5">
        <v>7.7519600000000004</v>
      </c>
      <c r="T55" s="5">
        <v>8.0155399999999997</v>
      </c>
      <c r="U55" s="5">
        <v>8.3254099999999998</v>
      </c>
      <c r="V55" s="5">
        <v>8.6530000000000005</v>
      </c>
      <c r="W55" s="5">
        <v>9.0063700000000004</v>
      </c>
      <c r="X55" s="5">
        <v>9.3790899999999997</v>
      </c>
      <c r="Y55" s="5">
        <v>9.7819900000000004</v>
      </c>
      <c r="Z55" s="5">
        <v>10.2164</v>
      </c>
      <c r="AA55" s="5">
        <v>10.689</v>
      </c>
      <c r="AB55" s="5">
        <v>11.2075</v>
      </c>
      <c r="AC55" s="5">
        <v>11.783200000000001</v>
      </c>
      <c r="AD55" s="5">
        <v>12.4277</v>
      </c>
      <c r="AF55" t="s">
        <v>108</v>
      </c>
      <c r="AG55" s="5">
        <v>0.33928999999999998</v>
      </c>
      <c r="AH55" s="5">
        <v>0.52648399999999995</v>
      </c>
      <c r="AI55" s="5">
        <v>0.68042000000000002</v>
      </c>
      <c r="AJ55" s="5">
        <v>0.81817600000000001</v>
      </c>
      <c r="AK55" s="5">
        <v>1.0663199999999999</v>
      </c>
      <c r="AL55" s="5">
        <v>1.15523</v>
      </c>
      <c r="AM55" s="5">
        <v>1.16899</v>
      </c>
      <c r="AN55" s="5">
        <v>1.1559699999999999</v>
      </c>
      <c r="AO55" s="5">
        <v>1.09789</v>
      </c>
      <c r="AP55" s="5">
        <v>2.1528669999999996</v>
      </c>
      <c r="AQ55" s="5">
        <v>4.0257499999999995</v>
      </c>
      <c r="AR55" s="5">
        <v>5.4132999999999996</v>
      </c>
      <c r="AS55" s="5">
        <v>6.9342400000000008</v>
      </c>
      <c r="AT55" s="5">
        <v>7.9999700000000002</v>
      </c>
      <c r="AU55" s="5">
        <v>8.2132500000000004</v>
      </c>
      <c r="AV55" s="5">
        <v>8.3569800000000001</v>
      </c>
      <c r="AW55" s="5">
        <v>8.6112599999999997</v>
      </c>
      <c r="AX55" s="5">
        <v>8.87819</v>
      </c>
      <c r="AY55" s="5">
        <v>9.130139999999999</v>
      </c>
      <c r="AZ55" s="5">
        <v>9.4232700000000005</v>
      </c>
      <c r="BA55" s="5">
        <v>9.7310300000000005</v>
      </c>
      <c r="BB55" s="5">
        <v>10.060870000000001</v>
      </c>
      <c r="BC55" s="5">
        <v>10.406689999999999</v>
      </c>
      <c r="BD55" s="5">
        <v>10.77984</v>
      </c>
      <c r="BE55" s="5">
        <v>11.180035999999999</v>
      </c>
      <c r="BF55" s="5">
        <v>11.611412</v>
      </c>
      <c r="BG55" s="5">
        <v>12.075778999999999</v>
      </c>
      <c r="BH55" s="5">
        <v>12.588748000000001</v>
      </c>
      <c r="BI55" s="5">
        <v>13.161419</v>
      </c>
      <c r="BK55" t="s">
        <v>108</v>
      </c>
      <c r="BL55" s="5">
        <v>2060.0811744895332</v>
      </c>
      <c r="BM55" s="5">
        <v>2162.3743138378236</v>
      </c>
      <c r="BN55" s="5">
        <v>2269.7735883966511</v>
      </c>
      <c r="BO55" s="5">
        <v>2381.4188579467618</v>
      </c>
      <c r="BP55" s="5">
        <v>2500.5004275708388</v>
      </c>
      <c r="BQ55" s="5">
        <v>2615.0412988564294</v>
      </c>
      <c r="BR55" s="5">
        <v>2722.51617986151</v>
      </c>
      <c r="BS55" s="5">
        <v>2829.7029124753572</v>
      </c>
      <c r="BT55" s="5">
        <v>2922.9029544415594</v>
      </c>
      <c r="BU55" s="5">
        <v>3048.7996650892424</v>
      </c>
      <c r="BV55" s="5">
        <v>3201.3974018100189</v>
      </c>
      <c r="BW55" s="5">
        <v>3341.6368537368721</v>
      </c>
      <c r="BX55" s="5">
        <v>3501.5514975992714</v>
      </c>
      <c r="BY55" s="5">
        <v>3650.4764149730677</v>
      </c>
      <c r="BZ55" s="5">
        <v>3773.1487235098684</v>
      </c>
      <c r="CA55" s="5">
        <v>3895.0213267832323</v>
      </c>
      <c r="CB55" s="5">
        <v>4022.728161065188</v>
      </c>
      <c r="CC55" s="5">
        <v>4153.0993286125513</v>
      </c>
      <c r="CD55" s="5">
        <v>4285.2401116797701</v>
      </c>
      <c r="CE55" s="5">
        <v>4421.7075948088514</v>
      </c>
      <c r="CF55" s="5">
        <v>4561.7920405075529</v>
      </c>
      <c r="CG55" s="5">
        <v>4706.1362149457136</v>
      </c>
      <c r="CH55" s="5">
        <v>4854.8339685493775</v>
      </c>
      <c r="CI55" s="5">
        <v>5008.7984594961217</v>
      </c>
      <c r="CJ55" s="5">
        <v>5168.4742114011042</v>
      </c>
      <c r="CK55" s="5">
        <v>5334.5713470524788</v>
      </c>
      <c r="CL55" s="5">
        <v>5507.7392216490462</v>
      </c>
      <c r="CM55" s="5">
        <v>5689.3961548759771</v>
      </c>
      <c r="CN55" s="5">
        <v>5880.8727875353015</v>
      </c>
      <c r="CP55" s="5"/>
    </row>
    <row r="56" spans="1:94" x14ac:dyDescent="0.25">
      <c r="A56" t="s">
        <v>109</v>
      </c>
      <c r="B56" s="5">
        <v>0</v>
      </c>
      <c r="C56" s="5">
        <v>0</v>
      </c>
      <c r="D56" s="5">
        <v>0</v>
      </c>
      <c r="E56" s="5">
        <v>0</v>
      </c>
      <c r="F56" s="5">
        <v>0</v>
      </c>
      <c r="G56" s="5">
        <v>0</v>
      </c>
      <c r="H56" s="5">
        <v>0</v>
      </c>
      <c r="I56" s="5">
        <v>0</v>
      </c>
      <c r="J56" s="5">
        <v>0</v>
      </c>
      <c r="K56" s="5">
        <v>0.25032599999999999</v>
      </c>
      <c r="L56" s="5">
        <v>0.70716999999999997</v>
      </c>
      <c r="M56" s="5">
        <v>1.08934</v>
      </c>
      <c r="N56" s="5">
        <v>1.5111699999999999</v>
      </c>
      <c r="O56" s="5">
        <v>1.84162</v>
      </c>
      <c r="P56" s="5">
        <v>1.9699800000000001</v>
      </c>
      <c r="Q56" s="5">
        <v>2.06833</v>
      </c>
      <c r="R56" s="5">
        <v>2.19164</v>
      </c>
      <c r="S56" s="5">
        <v>2.3241299999999998</v>
      </c>
      <c r="T56" s="5">
        <v>2.4578500000000001</v>
      </c>
      <c r="U56" s="5">
        <v>2.6082399999999999</v>
      </c>
      <c r="V56" s="5">
        <v>2.7689400000000002</v>
      </c>
      <c r="W56" s="5">
        <v>2.9421499999999998</v>
      </c>
      <c r="X56" s="5">
        <v>3.1267900000000002</v>
      </c>
      <c r="Y56" s="5">
        <v>3.3262800000000001</v>
      </c>
      <c r="Z56" s="5">
        <v>3.5420799999999999</v>
      </c>
      <c r="AA56" s="5">
        <v>3.7771499999999998</v>
      </c>
      <c r="AB56" s="5">
        <v>4.0350400000000004</v>
      </c>
      <c r="AC56" s="5">
        <v>4.3208200000000003</v>
      </c>
      <c r="AD56" s="5">
        <v>4.6401500000000002</v>
      </c>
      <c r="AF56" t="s">
        <v>109</v>
      </c>
      <c r="AG56" s="5">
        <v>0.19627900000000001</v>
      </c>
      <c r="AH56" s="5">
        <v>0.31556099999999998</v>
      </c>
      <c r="AI56" s="5">
        <v>0.39802799999999999</v>
      </c>
      <c r="AJ56" s="5">
        <v>0.46383999999999997</v>
      </c>
      <c r="AK56" s="5">
        <v>0.46583999999999998</v>
      </c>
      <c r="AL56" s="5">
        <v>0.49288199999999999</v>
      </c>
      <c r="AM56" s="5">
        <v>0.50278400000000001</v>
      </c>
      <c r="AN56" s="5">
        <v>0.50015500000000002</v>
      </c>
      <c r="AO56" s="5">
        <v>0.47192899999999999</v>
      </c>
      <c r="AP56" s="5">
        <v>0.67396199999999995</v>
      </c>
      <c r="AQ56" s="5">
        <v>1.1102099999999999</v>
      </c>
      <c r="AR56" s="5">
        <v>1.472834</v>
      </c>
      <c r="AS56" s="5">
        <v>1.888217</v>
      </c>
      <c r="AT56" s="5">
        <v>2.2137320000000003</v>
      </c>
      <c r="AU56" s="5">
        <v>2.3391139999999999</v>
      </c>
      <c r="AV56" s="5">
        <v>2.4329499999999999</v>
      </c>
      <c r="AW56" s="5">
        <v>2.5520810000000003</v>
      </c>
      <c r="AX56" s="5">
        <v>2.6791999999999998</v>
      </c>
      <c r="AY56" s="5">
        <v>2.8061030000000002</v>
      </c>
      <c r="AZ56" s="5">
        <v>2.9497339999999999</v>
      </c>
      <c r="BA56" s="5">
        <v>3.102484</v>
      </c>
      <c r="BB56" s="5">
        <v>3.266651</v>
      </c>
      <c r="BC56" s="5">
        <v>3.4406350000000003</v>
      </c>
      <c r="BD56" s="5">
        <v>3.6284939999999999</v>
      </c>
      <c r="BE56" s="5">
        <v>3.8309129999999998</v>
      </c>
      <c r="BF56" s="5">
        <v>4.04969</v>
      </c>
      <c r="BG56" s="5">
        <v>4.2855640000000008</v>
      </c>
      <c r="BH56" s="5">
        <v>4.545064</v>
      </c>
      <c r="BI56" s="5">
        <v>4.8336180000000004</v>
      </c>
      <c r="BK56" t="s">
        <v>109</v>
      </c>
      <c r="BL56" s="5">
        <v>536.4207419205909</v>
      </c>
      <c r="BM56" s="5">
        <v>551.27578632888969</v>
      </c>
      <c r="BN56" s="5">
        <v>565.69930613024599</v>
      </c>
      <c r="BO56" s="5">
        <v>580.22403249464674</v>
      </c>
      <c r="BP56" s="5">
        <v>594.66116847437172</v>
      </c>
      <c r="BQ56" s="5">
        <v>608.58134685360289</v>
      </c>
      <c r="BR56" s="5">
        <v>622.05521950221714</v>
      </c>
      <c r="BS56" s="5">
        <v>634.87497836694752</v>
      </c>
      <c r="BT56" s="5">
        <v>648.59290372463181</v>
      </c>
      <c r="BU56" s="5">
        <v>664.01165226256194</v>
      </c>
      <c r="BV56" s="5">
        <v>681.21897336980396</v>
      </c>
      <c r="BW56" s="5">
        <v>698.16409215128874</v>
      </c>
      <c r="BX56" s="5">
        <v>715.99573866065498</v>
      </c>
      <c r="BY56" s="5">
        <v>733.49811551191203</v>
      </c>
      <c r="BZ56" s="5">
        <v>749.80259868999212</v>
      </c>
      <c r="CA56" s="5">
        <v>766.06262362606662</v>
      </c>
      <c r="CB56" s="5">
        <v>782.70348563248206</v>
      </c>
      <c r="CC56" s="5">
        <v>799.60907671785628</v>
      </c>
      <c r="CD56" s="5">
        <v>816.7153529090358</v>
      </c>
      <c r="CE56" s="5">
        <v>834.18914733436679</v>
      </c>
      <c r="CF56" s="5">
        <v>851.98585081407077</v>
      </c>
      <c r="CG56" s="5">
        <v>870.14527087770034</v>
      </c>
      <c r="CH56" s="5">
        <v>888.67221886558002</v>
      </c>
      <c r="CI56" s="5">
        <v>907.62784491467892</v>
      </c>
      <c r="CJ56" s="5">
        <v>927.04447158912888</v>
      </c>
      <c r="CK56" s="5">
        <v>946.96953075346016</v>
      </c>
      <c r="CL56" s="5">
        <v>967.44307367002921</v>
      </c>
      <c r="CM56" s="5">
        <v>988.56360863928455</v>
      </c>
      <c r="CN56" s="5">
        <v>1010.4274508632565</v>
      </c>
      <c r="CP56" s="5"/>
    </row>
    <row r="57" spans="1:94" x14ac:dyDescent="0.25">
      <c r="A57" t="s">
        <v>110</v>
      </c>
      <c r="B57" s="5">
        <v>0</v>
      </c>
      <c r="C57" s="5">
        <v>0</v>
      </c>
      <c r="D57" s="5">
        <v>0</v>
      </c>
      <c r="E57" s="5">
        <v>0</v>
      </c>
      <c r="F57" s="5">
        <v>0</v>
      </c>
      <c r="G57" s="5">
        <v>0</v>
      </c>
      <c r="H57" s="5">
        <v>0</v>
      </c>
      <c r="I57" s="5">
        <v>0</v>
      </c>
      <c r="J57" s="5">
        <v>0</v>
      </c>
      <c r="K57" s="5">
        <v>1.6837120000000001E-2</v>
      </c>
      <c r="L57" s="5">
        <v>1.5619330000000001E-2</v>
      </c>
      <c r="M57" s="5">
        <v>1.3222579999999999E-2</v>
      </c>
      <c r="N57" s="5">
        <v>1.43132E-2</v>
      </c>
      <c r="O57" s="5">
        <v>2.004272E-2</v>
      </c>
      <c r="P57" s="5">
        <v>3.011848E-2</v>
      </c>
      <c r="Q57" s="5">
        <v>4.2588479999999998E-2</v>
      </c>
      <c r="R57" s="5">
        <v>6.5007280000000001E-2</v>
      </c>
      <c r="S57" s="5">
        <v>9.1855560000000003E-2</v>
      </c>
      <c r="T57" s="5">
        <v>0.122144</v>
      </c>
      <c r="U57" s="5">
        <v>0.154642</v>
      </c>
      <c r="V57" s="5">
        <v>0.19018199999999999</v>
      </c>
      <c r="W57" s="5">
        <v>0.22877900000000001</v>
      </c>
      <c r="X57" s="5">
        <v>0.27047599999999999</v>
      </c>
      <c r="Y57" s="5">
        <v>0.315801</v>
      </c>
      <c r="Z57" s="5">
        <v>0.365124</v>
      </c>
      <c r="AA57" s="5">
        <v>0.41945300000000002</v>
      </c>
      <c r="AB57" s="5">
        <v>0.47983700000000001</v>
      </c>
      <c r="AC57" s="5">
        <v>0.54758300000000004</v>
      </c>
      <c r="AD57" s="5">
        <v>0.62426300000000001</v>
      </c>
      <c r="AF57" t="s">
        <v>110</v>
      </c>
      <c r="AG57" s="5">
        <v>3.4807680000000001E-2</v>
      </c>
      <c r="AH57" s="5">
        <v>6.7800310000000003E-2</v>
      </c>
      <c r="AI57" s="5">
        <v>9.3221680000000001E-2</v>
      </c>
      <c r="AJ57" s="5">
        <v>0.111557</v>
      </c>
      <c r="AK57" s="5">
        <v>7.7730779999999999E-2</v>
      </c>
      <c r="AL57" s="5">
        <v>7.4675630000000007E-2</v>
      </c>
      <c r="AM57" s="5">
        <v>6.3842350000000006E-2</v>
      </c>
      <c r="AN57" s="5">
        <v>5.4451600000000003E-2</v>
      </c>
      <c r="AO57" s="5">
        <v>3.5283170000000003E-2</v>
      </c>
      <c r="AP57" s="5">
        <v>-2.6579130000000003E-2</v>
      </c>
      <c r="AQ57" s="5">
        <v>-5.5084510000000003E-2</v>
      </c>
      <c r="AR57" s="5">
        <v>-8.2697880000000001E-2</v>
      </c>
      <c r="AS57" s="5">
        <v>-0.1000248</v>
      </c>
      <c r="AT57" s="5">
        <v>-0.11266527999999999</v>
      </c>
      <c r="AU57" s="5">
        <v>-0.11426851999999998</v>
      </c>
      <c r="AV57" s="5">
        <v>-0.11870051999999999</v>
      </c>
      <c r="AW57" s="5">
        <v>-0.10877771999999999</v>
      </c>
      <c r="AX57" s="5">
        <v>-9.5505439999999997E-2</v>
      </c>
      <c r="AY57" s="5">
        <v>-7.9943999999999987E-2</v>
      </c>
      <c r="AZ57" s="5">
        <v>-5.308199999999999E-2</v>
      </c>
      <c r="BA57" s="5">
        <v>-2.4190000000000017E-2</v>
      </c>
      <c r="BB57" s="5">
        <v>8.4660000000000013E-3</v>
      </c>
      <c r="BC57" s="5">
        <v>4.3876999999999999E-2</v>
      </c>
      <c r="BD57" s="5">
        <v>8.4182000000000007E-2</v>
      </c>
      <c r="BE57" s="5">
        <v>0.12950700000000001</v>
      </c>
      <c r="BF57" s="5">
        <v>0.17812700000000001</v>
      </c>
      <c r="BG57" s="5">
        <v>0.22774100000000003</v>
      </c>
      <c r="BH57" s="5">
        <v>0.28372500000000006</v>
      </c>
      <c r="BI57" s="5">
        <v>0.34737400000000002</v>
      </c>
      <c r="BK57" t="s">
        <v>110</v>
      </c>
      <c r="BL57" s="5">
        <v>2293.3888245047337</v>
      </c>
      <c r="BM57" s="5">
        <v>2340.6631301304647</v>
      </c>
      <c r="BN57" s="5">
        <v>2386.9516138780659</v>
      </c>
      <c r="BO57" s="5">
        <v>2433.265384490287</v>
      </c>
      <c r="BP57" s="5">
        <v>2478.6367874813209</v>
      </c>
      <c r="BQ57" s="5">
        <v>2524.9674824297381</v>
      </c>
      <c r="BR57" s="5">
        <v>2572.4487347164659</v>
      </c>
      <c r="BS57" s="5">
        <v>2620.2358434350881</v>
      </c>
      <c r="BT57" s="5">
        <v>2669.2274322371504</v>
      </c>
      <c r="BU57" s="5">
        <v>2717.7058614428943</v>
      </c>
      <c r="BV57" s="5">
        <v>2767.7424676782744</v>
      </c>
      <c r="BW57" s="5">
        <v>2818.0238148835251</v>
      </c>
      <c r="BX57" s="5">
        <v>2868.7089008018534</v>
      </c>
      <c r="BY57" s="5">
        <v>2919.6285146321907</v>
      </c>
      <c r="BZ57" s="5">
        <v>2971.0048188804949</v>
      </c>
      <c r="CA57" s="5">
        <v>3022.3389006785219</v>
      </c>
      <c r="CB57" s="5">
        <v>3074.3743596532267</v>
      </c>
      <c r="CC57" s="5">
        <v>3126.6919282421741</v>
      </c>
      <c r="CD57" s="5">
        <v>3179.2562088816094</v>
      </c>
      <c r="CE57" s="5">
        <v>3232.4122384336365</v>
      </c>
      <c r="CF57" s="5">
        <v>3285.9040702381412</v>
      </c>
      <c r="CG57" s="5">
        <v>3339.7820145367746</v>
      </c>
      <c r="CH57" s="5">
        <v>3394.018747265588</v>
      </c>
      <c r="CI57" s="5">
        <v>3448.7055387118544</v>
      </c>
      <c r="CJ57" s="5">
        <v>3503.8627775754712</v>
      </c>
      <c r="CK57" s="5">
        <v>3559.4478204233401</v>
      </c>
      <c r="CL57" s="5">
        <v>3615.3902340483933</v>
      </c>
      <c r="CM57" s="5">
        <v>3671.8961328924538</v>
      </c>
      <c r="CN57" s="5">
        <v>3729.0347834449549</v>
      </c>
      <c r="CP57" s="5"/>
    </row>
    <row r="58" spans="1:94" x14ac:dyDescent="0.25">
      <c r="A58" t="s">
        <v>111</v>
      </c>
      <c r="B58" s="5">
        <v>0</v>
      </c>
      <c r="C58" s="5">
        <v>0</v>
      </c>
      <c r="D58" s="5">
        <v>0</v>
      </c>
      <c r="E58" s="5">
        <v>0</v>
      </c>
      <c r="F58" s="5">
        <v>0</v>
      </c>
      <c r="G58" s="5">
        <v>0</v>
      </c>
      <c r="H58" s="5">
        <v>0</v>
      </c>
      <c r="I58" s="5">
        <v>0</v>
      </c>
      <c r="J58" s="5">
        <v>0</v>
      </c>
      <c r="K58" s="5">
        <v>-0.110902</v>
      </c>
      <c r="L58" s="5">
        <v>-0.39641100000000001</v>
      </c>
      <c r="M58" s="5">
        <v>-0.578735</v>
      </c>
      <c r="N58" s="5">
        <v>-0.73070199999999996</v>
      </c>
      <c r="O58" s="5">
        <v>-0.7964</v>
      </c>
      <c r="P58" s="5">
        <v>-0.74138999999999999</v>
      </c>
      <c r="Q58" s="5">
        <v>-0.67466000000000004</v>
      </c>
      <c r="R58" s="5">
        <v>-0.61569499999999999</v>
      </c>
      <c r="S58" s="5">
        <v>-0.56286000000000003</v>
      </c>
      <c r="T58" s="5">
        <v>-0.51416300000000004</v>
      </c>
      <c r="U58" s="5">
        <v>-0.47640500000000002</v>
      </c>
      <c r="V58" s="5">
        <v>-0.444936</v>
      </c>
      <c r="W58" s="5">
        <v>-0.41922399999999999</v>
      </c>
      <c r="X58" s="5">
        <v>-0.39725700000000003</v>
      </c>
      <c r="Y58" s="5">
        <v>-0.37840099999999999</v>
      </c>
      <c r="Z58" s="5">
        <v>-0.36144199999999999</v>
      </c>
      <c r="AA58" s="5">
        <v>-0.34509499999999999</v>
      </c>
      <c r="AB58" s="5">
        <v>-0.32826899999999998</v>
      </c>
      <c r="AC58" s="5">
        <v>-0.31021900000000002</v>
      </c>
      <c r="AD58" s="5">
        <v>-0.29003000000000001</v>
      </c>
      <c r="AF58" t="s">
        <v>111</v>
      </c>
      <c r="AG58" s="5">
        <v>1.689268E-2</v>
      </c>
      <c r="AH58" s="5">
        <v>3.3232919999999999E-2</v>
      </c>
      <c r="AI58" s="5">
        <v>4.5644619999999997E-2</v>
      </c>
      <c r="AJ58" s="5">
        <v>5.10836E-2</v>
      </c>
      <c r="AK58" s="5">
        <v>7.5934269999999998E-3</v>
      </c>
      <c r="AL58" s="5">
        <v>4.7610999999999999E-3</v>
      </c>
      <c r="AM58" s="5">
        <v>-9.4239110000000001E-3</v>
      </c>
      <c r="AN58" s="5">
        <v>-1.8119360000000001E-2</v>
      </c>
      <c r="AO58" s="5">
        <v>-3.4690859999999997E-2</v>
      </c>
      <c r="AP58" s="5">
        <v>-0.19041457000000001</v>
      </c>
      <c r="AQ58" s="5">
        <v>-0.48015857000000001</v>
      </c>
      <c r="AR58" s="5">
        <v>-0.67131863000000003</v>
      </c>
      <c r="AS58" s="5">
        <v>-0.82163646999999995</v>
      </c>
      <c r="AT58" s="5">
        <v>-0.88824771000000002</v>
      </c>
      <c r="AU58" s="5">
        <v>-0.82670518000000004</v>
      </c>
      <c r="AV58" s="5">
        <v>-0.76392570000000004</v>
      </c>
      <c r="AW58" s="5">
        <v>-0.69744161999999998</v>
      </c>
      <c r="AX58" s="5">
        <v>-0.64031016000000007</v>
      </c>
      <c r="AY58" s="5">
        <v>-0.58846611000000004</v>
      </c>
      <c r="AZ58" s="5">
        <v>-0.53822568999999998</v>
      </c>
      <c r="BA58" s="5">
        <v>-0.49579554999999997</v>
      </c>
      <c r="BB58" s="5">
        <v>-0.45905043000000001</v>
      </c>
      <c r="BC58" s="5">
        <v>-0.42829167000000001</v>
      </c>
      <c r="BD58" s="5">
        <v>-0.39933199999999996</v>
      </c>
      <c r="BE58" s="5">
        <v>-0.37375399999999998</v>
      </c>
      <c r="BF58" s="5">
        <v>-0.35335749</v>
      </c>
      <c r="BG58" s="5">
        <v>-0.34298656</v>
      </c>
      <c r="BH58" s="5">
        <v>-0.33051513000000005</v>
      </c>
      <c r="BI58" s="5">
        <v>-0.31548140000000002</v>
      </c>
      <c r="BK58" t="s">
        <v>111</v>
      </c>
      <c r="BL58" s="5">
        <v>23390.781433283984</v>
      </c>
      <c r="BM58" s="5">
        <v>23756.175636575688</v>
      </c>
      <c r="BN58" s="5">
        <v>24108.232794774114</v>
      </c>
      <c r="BO58" s="5">
        <v>24479.757265379762</v>
      </c>
      <c r="BP58" s="5">
        <v>24858.657310187766</v>
      </c>
      <c r="BQ58" s="5">
        <v>25278.037741212043</v>
      </c>
      <c r="BR58" s="5">
        <v>25747.769251190814</v>
      </c>
      <c r="BS58" s="5">
        <v>26230.272768163562</v>
      </c>
      <c r="BT58" s="5">
        <v>26740.897251191062</v>
      </c>
      <c r="BU58" s="5">
        <v>27219.024534237495</v>
      </c>
      <c r="BV58" s="5">
        <v>27662.86061182967</v>
      </c>
      <c r="BW58" s="5">
        <v>28129.561160995101</v>
      </c>
      <c r="BX58" s="5">
        <v>28586.041192877547</v>
      </c>
      <c r="BY58" s="5">
        <v>29063.059488507872</v>
      </c>
      <c r="BZ58" s="5">
        <v>29576.755706985794</v>
      </c>
      <c r="CA58" s="5">
        <v>30090.152243771379</v>
      </c>
      <c r="CB58" s="5">
        <v>30607.333284104672</v>
      </c>
      <c r="CC58" s="5">
        <v>31123.479874689263</v>
      </c>
      <c r="CD58" s="5">
        <v>31639.617670261163</v>
      </c>
      <c r="CE58" s="5">
        <v>32157.982192337491</v>
      </c>
      <c r="CF58" s="5">
        <v>32676.426807176897</v>
      </c>
      <c r="CG58" s="5">
        <v>33195.544474435206</v>
      </c>
      <c r="CH58" s="5">
        <v>33714.836967206269</v>
      </c>
      <c r="CI58" s="5">
        <v>34235.759872915703</v>
      </c>
      <c r="CJ58" s="5">
        <v>34757.593191583161</v>
      </c>
      <c r="CK58" s="5">
        <v>35279.508727402084</v>
      </c>
      <c r="CL58" s="5">
        <v>35799.51781695721</v>
      </c>
      <c r="CM58" s="5">
        <v>36321.634378438983</v>
      </c>
      <c r="CN58" s="5">
        <v>36845.904227175342</v>
      </c>
      <c r="CP58" s="5"/>
    </row>
    <row r="59" spans="1:94" x14ac:dyDescent="0.25">
      <c r="A59" t="s">
        <v>112</v>
      </c>
      <c r="B59" s="5">
        <v>0</v>
      </c>
      <c r="C59" s="5">
        <v>0</v>
      </c>
      <c r="D59" s="5">
        <v>0</v>
      </c>
      <c r="E59" s="5">
        <v>0</v>
      </c>
      <c r="F59" s="5">
        <v>0</v>
      </c>
      <c r="G59" s="5">
        <v>0</v>
      </c>
      <c r="H59" s="5">
        <v>0</v>
      </c>
      <c r="I59" s="5">
        <v>0</v>
      </c>
      <c r="J59" s="5">
        <v>0</v>
      </c>
      <c r="K59" s="5">
        <v>-6.1565540000000002E-2</v>
      </c>
      <c r="L59" s="5">
        <v>-0.22514100000000001</v>
      </c>
      <c r="M59" s="5">
        <v>-0.35008800000000001</v>
      </c>
      <c r="N59" s="5">
        <v>-0.46810000000000002</v>
      </c>
      <c r="O59" s="5">
        <v>-0.54124899999999998</v>
      </c>
      <c r="P59" s="5">
        <v>-0.53979100000000002</v>
      </c>
      <c r="Q59" s="5">
        <v>-0.52074399999999998</v>
      </c>
      <c r="R59" s="5">
        <v>-0.50075999999999998</v>
      </c>
      <c r="S59" s="5">
        <v>-0.47963</v>
      </c>
      <c r="T59" s="5">
        <v>-0.45702100000000001</v>
      </c>
      <c r="U59" s="5">
        <v>-0.43788500000000002</v>
      </c>
      <c r="V59" s="5">
        <v>-0.42072399999999999</v>
      </c>
      <c r="W59" s="5">
        <v>-0.40590199999999999</v>
      </c>
      <c r="X59" s="5">
        <v>-0.39279399999999998</v>
      </c>
      <c r="Y59" s="5">
        <v>-0.38164599999999999</v>
      </c>
      <c r="Z59" s="5">
        <v>-0.37217499999999998</v>
      </c>
      <c r="AA59" s="5">
        <v>-0.36416500000000002</v>
      </c>
      <c r="AB59" s="5">
        <v>-0.35738199999999998</v>
      </c>
      <c r="AC59" s="5">
        <v>-0.35201399999999999</v>
      </c>
      <c r="AD59" s="5">
        <v>-0.34808899999999998</v>
      </c>
      <c r="AF59" t="s">
        <v>112</v>
      </c>
      <c r="AG59" s="5">
        <v>4.7035649999999998E-3</v>
      </c>
      <c r="AH59" s="5">
        <v>1.135537E-2</v>
      </c>
      <c r="AI59" s="5">
        <v>1.6931419999999999E-2</v>
      </c>
      <c r="AJ59" s="5">
        <v>1.9371030000000001E-2</v>
      </c>
      <c r="AK59" s="5">
        <v>-1.7317240000000001E-2</v>
      </c>
      <c r="AL59" s="5">
        <v>-3.2686739999999999E-2</v>
      </c>
      <c r="AM59" s="5">
        <v>-4.4979369999999998E-2</v>
      </c>
      <c r="AN59" s="5">
        <v>-5.3340720000000001E-2</v>
      </c>
      <c r="AO59" s="5">
        <v>-6.3133369999999994E-2</v>
      </c>
      <c r="AP59" s="5">
        <v>-0.17342654000000002</v>
      </c>
      <c r="AQ59" s="5">
        <v>-0.36130400000000001</v>
      </c>
      <c r="AR59" s="5">
        <v>-0.50080199999999997</v>
      </c>
      <c r="AS59" s="5">
        <v>-0.62628899999999998</v>
      </c>
      <c r="AT59" s="5">
        <v>-0.70363399999999998</v>
      </c>
      <c r="AU59" s="5">
        <v>-0.701596</v>
      </c>
      <c r="AV59" s="5">
        <v>-0.68164399999999992</v>
      </c>
      <c r="AW59" s="5">
        <v>-0.66103099999999992</v>
      </c>
      <c r="AX59" s="5">
        <v>-0.63936999999999999</v>
      </c>
      <c r="AY59" s="5">
        <v>-0.617174</v>
      </c>
      <c r="AZ59" s="5">
        <v>-0.59504800000000002</v>
      </c>
      <c r="BA59" s="5">
        <v>-0.57550499999999993</v>
      </c>
      <c r="BB59" s="5">
        <v>-0.55906900000000004</v>
      </c>
      <c r="BC59" s="5">
        <v>-0.54508500000000004</v>
      </c>
      <c r="BD59" s="5">
        <v>-0.53385799999999994</v>
      </c>
      <c r="BE59" s="5">
        <v>-0.52367799999999998</v>
      </c>
      <c r="BF59" s="5">
        <v>-0.51520500000000002</v>
      </c>
      <c r="BG59" s="5">
        <v>-0.50771299999999997</v>
      </c>
      <c r="BH59" s="5">
        <v>-0.50197999999999998</v>
      </c>
      <c r="BI59" s="5">
        <v>-0.49776999999999999</v>
      </c>
      <c r="BK59" t="s">
        <v>112</v>
      </c>
      <c r="BL59" s="5">
        <v>13665.415902185487</v>
      </c>
      <c r="BM59" s="5">
        <v>13909.838344661341</v>
      </c>
      <c r="BN59" s="5">
        <v>14146.454251873674</v>
      </c>
      <c r="BO59" s="5">
        <v>14383.611138931612</v>
      </c>
      <c r="BP59" s="5">
        <v>14616.969440602772</v>
      </c>
      <c r="BQ59" s="5">
        <v>14859.849306853208</v>
      </c>
      <c r="BR59" s="5">
        <v>15115.741933005527</v>
      </c>
      <c r="BS59" s="5">
        <v>15376.257157582686</v>
      </c>
      <c r="BT59" s="5">
        <v>15644.971120185966</v>
      </c>
      <c r="BU59" s="5">
        <v>15900.589578834253</v>
      </c>
      <c r="BV59" s="5">
        <v>16145.534392519723</v>
      </c>
      <c r="BW59" s="5">
        <v>16398.356438300496</v>
      </c>
      <c r="BX59" s="5">
        <v>16647.605331346913</v>
      </c>
      <c r="BY59" s="5">
        <v>16904.028076351857</v>
      </c>
      <c r="BZ59" s="5">
        <v>17173.727523350517</v>
      </c>
      <c r="CA59" s="5">
        <v>17446.461574775087</v>
      </c>
      <c r="CB59" s="5">
        <v>17719.958442003637</v>
      </c>
      <c r="CC59" s="5">
        <v>17994.202743806716</v>
      </c>
      <c r="CD59" s="5">
        <v>18269.019922296739</v>
      </c>
      <c r="CE59" s="5">
        <v>18544.530503066726</v>
      </c>
      <c r="CF59" s="5">
        <v>18820.240897383563</v>
      </c>
      <c r="CG59" s="5">
        <v>19095.99524825978</v>
      </c>
      <c r="CH59" s="5">
        <v>19371.765032858686</v>
      </c>
      <c r="CI59" s="5">
        <v>19647.428611536765</v>
      </c>
      <c r="CJ59" s="5">
        <v>19923.191583600983</v>
      </c>
      <c r="CK59" s="5">
        <v>20198.792129599562</v>
      </c>
      <c r="CL59" s="5">
        <v>20474.221244719734</v>
      </c>
      <c r="CM59" s="5">
        <v>20749.140833168422</v>
      </c>
      <c r="CN59" s="5">
        <v>21023.408445899215</v>
      </c>
      <c r="CP59" s="5"/>
    </row>
    <row r="60" spans="1:94" x14ac:dyDescent="0.25">
      <c r="A60" t="s">
        <v>113</v>
      </c>
      <c r="B60" s="5">
        <v>0</v>
      </c>
      <c r="C60" s="5">
        <v>0</v>
      </c>
      <c r="D60" s="5">
        <v>0</v>
      </c>
      <c r="E60" s="5">
        <v>0</v>
      </c>
      <c r="F60" s="5">
        <v>0</v>
      </c>
      <c r="G60" s="5">
        <v>0</v>
      </c>
      <c r="H60" s="5">
        <v>0</v>
      </c>
      <c r="I60" s="5">
        <v>0</v>
      </c>
      <c r="J60" s="5">
        <v>0</v>
      </c>
      <c r="K60" s="5">
        <v>-5.3343509999999997E-2</v>
      </c>
      <c r="L60" s="5">
        <v>-0.23155600000000001</v>
      </c>
      <c r="M60" s="5">
        <v>-0.37351200000000001</v>
      </c>
      <c r="N60" s="5">
        <v>-0.52600499999999994</v>
      </c>
      <c r="O60" s="5">
        <v>-0.63358300000000001</v>
      </c>
      <c r="P60" s="5">
        <v>-0.650702</v>
      </c>
      <c r="Q60" s="5">
        <v>-0.65058400000000005</v>
      </c>
      <c r="R60" s="5">
        <v>-0.6512</v>
      </c>
      <c r="S60" s="5">
        <v>-0.65029999999999999</v>
      </c>
      <c r="T60" s="5">
        <v>-0.64682700000000004</v>
      </c>
      <c r="U60" s="5">
        <v>-0.64788400000000002</v>
      </c>
      <c r="V60" s="5">
        <v>-0.65146599999999999</v>
      </c>
      <c r="W60" s="5">
        <v>-0.65851300000000001</v>
      </c>
      <c r="X60" s="5">
        <v>-0.66855500000000001</v>
      </c>
      <c r="Y60" s="5">
        <v>-0.68231699999999995</v>
      </c>
      <c r="Z60" s="5">
        <v>-0.699739</v>
      </c>
      <c r="AA60" s="5">
        <v>-0.72085200000000005</v>
      </c>
      <c r="AB60" s="5">
        <v>-0.74565400000000004</v>
      </c>
      <c r="AC60" s="5">
        <v>-0.774447</v>
      </c>
      <c r="AD60" s="5">
        <v>-0.80737499999999995</v>
      </c>
      <c r="AF60" t="s">
        <v>113</v>
      </c>
      <c r="AG60" s="5">
        <v>2.6008260000000001E-3</v>
      </c>
      <c r="AH60" s="5">
        <v>1.066284E-2</v>
      </c>
      <c r="AI60" s="5">
        <v>1.8683109999999999E-2</v>
      </c>
      <c r="AJ60" s="5">
        <v>2.428781E-2</v>
      </c>
      <c r="AK60" s="5">
        <v>-1.803635E-2</v>
      </c>
      <c r="AL60" s="5">
        <v>-2.9519320000000002E-2</v>
      </c>
      <c r="AM60" s="5">
        <v>-3.9453149999999999E-2</v>
      </c>
      <c r="AN60" s="5">
        <v>-4.640938E-2</v>
      </c>
      <c r="AO60" s="5">
        <v>-5.4767379999999997E-2</v>
      </c>
      <c r="AP60" s="5">
        <v>-0.17347050999999999</v>
      </c>
      <c r="AQ60" s="5">
        <v>-0.36586600000000002</v>
      </c>
      <c r="AR60" s="5">
        <v>-0.51794099999999998</v>
      </c>
      <c r="AS60" s="5">
        <v>-0.67775999999999992</v>
      </c>
      <c r="AT60" s="5">
        <v>-0.79277299999999995</v>
      </c>
      <c r="AU60" s="5">
        <v>-0.81527400000000005</v>
      </c>
      <c r="AV60" s="5">
        <v>-0.82486300000000001</v>
      </c>
      <c r="AW60" s="5">
        <v>-0.83023500000000006</v>
      </c>
      <c r="AX60" s="5">
        <v>-0.83402200000000004</v>
      </c>
      <c r="AY60" s="5">
        <v>-0.83589599999999997</v>
      </c>
      <c r="AZ60" s="5">
        <v>-0.83658900000000003</v>
      </c>
      <c r="BA60" s="5">
        <v>-0.838588</v>
      </c>
      <c r="BB60" s="5">
        <v>-0.84203600000000001</v>
      </c>
      <c r="BC60" s="5">
        <v>-0.84782999999999997</v>
      </c>
      <c r="BD60" s="5">
        <v>-0.85502099999999992</v>
      </c>
      <c r="BE60" s="5">
        <v>-0.86494499999999996</v>
      </c>
      <c r="BF60" s="5">
        <v>-0.87939600000000007</v>
      </c>
      <c r="BG60" s="5">
        <v>-0.90226800000000007</v>
      </c>
      <c r="BH60" s="5">
        <v>-0.92956499999999997</v>
      </c>
      <c r="BI60" s="5">
        <v>-0.96110499999999999</v>
      </c>
      <c r="BK60" t="s">
        <v>113</v>
      </c>
      <c r="BL60" s="5">
        <v>24105.302819254626</v>
      </c>
      <c r="BM60" s="5">
        <v>24550.209566244826</v>
      </c>
      <c r="BN60" s="5">
        <v>24982.541368284677</v>
      </c>
      <c r="BO60" s="5">
        <v>25413.432501896626</v>
      </c>
      <c r="BP60" s="5">
        <v>25832.581575347238</v>
      </c>
      <c r="BQ60" s="5">
        <v>26268.069419590924</v>
      </c>
      <c r="BR60" s="5">
        <v>26723.426454904897</v>
      </c>
      <c r="BS60" s="5">
        <v>27186.55440381989</v>
      </c>
      <c r="BT60" s="5">
        <v>27665.823481561929</v>
      </c>
      <c r="BU60" s="5">
        <v>28120.933096900058</v>
      </c>
      <c r="BV60" s="5">
        <v>28560.628707847402</v>
      </c>
      <c r="BW60" s="5">
        <v>29014.087706423099</v>
      </c>
      <c r="BX60" s="5">
        <v>29456.97130489775</v>
      </c>
      <c r="BY60" s="5">
        <v>29912.945820236797</v>
      </c>
      <c r="BZ60" s="5">
        <v>30397.339928987727</v>
      </c>
      <c r="CA60" s="5">
        <v>30886.252571304591</v>
      </c>
      <c r="CB60" s="5">
        <v>31378.368197207463</v>
      </c>
      <c r="CC60" s="5">
        <v>31872.590598306535</v>
      </c>
      <c r="CD60" s="5">
        <v>32368.9872599544</v>
      </c>
      <c r="CE60" s="5">
        <v>32867.731961843747</v>
      </c>
      <c r="CF60" s="5">
        <v>33368.147717974607</v>
      </c>
      <c r="CG60" s="5">
        <v>33870.181384009287</v>
      </c>
      <c r="CH60" s="5">
        <v>34373.424353328417</v>
      </c>
      <c r="CI60" s="5">
        <v>34878.236207804635</v>
      </c>
      <c r="CJ60" s="5">
        <v>35384.094020023105</v>
      </c>
      <c r="CK60" s="5">
        <v>35890.267840732333</v>
      </c>
      <c r="CL60" s="5">
        <v>36395.199502988282</v>
      </c>
      <c r="CM60" s="5">
        <v>36900.151512639131</v>
      </c>
      <c r="CN60" s="5">
        <v>37405.041038813193</v>
      </c>
      <c r="CP60" s="5"/>
    </row>
    <row r="61" spans="1:94" x14ac:dyDescent="0.25">
      <c r="A61" t="s">
        <v>114</v>
      </c>
      <c r="B61" s="5">
        <v>0</v>
      </c>
      <c r="C61" s="5">
        <v>0</v>
      </c>
      <c r="D61" s="5">
        <v>0</v>
      </c>
      <c r="E61" s="5">
        <v>0</v>
      </c>
      <c r="F61" s="5">
        <v>0</v>
      </c>
      <c r="G61" s="5">
        <v>0</v>
      </c>
      <c r="H61" s="5">
        <v>0</v>
      </c>
      <c r="I61" s="5">
        <v>0</v>
      </c>
      <c r="J61" s="5">
        <v>0</v>
      </c>
      <c r="K61" s="5">
        <v>-1.416828E-2</v>
      </c>
      <c r="L61" s="5">
        <v>-1.4093759999999999E-3</v>
      </c>
      <c r="M61" s="5">
        <v>4.1320419999999997E-2</v>
      </c>
      <c r="N61" s="5">
        <v>0.107751</v>
      </c>
      <c r="O61" s="5">
        <v>0.18498500000000001</v>
      </c>
      <c r="P61" s="5">
        <v>0.25166699999999997</v>
      </c>
      <c r="Q61" s="5">
        <v>0.31273000000000001</v>
      </c>
      <c r="R61" s="5">
        <v>0.36608499999999999</v>
      </c>
      <c r="S61" s="5">
        <v>0.414852</v>
      </c>
      <c r="T61" s="5">
        <v>0.45844000000000001</v>
      </c>
      <c r="U61" s="5">
        <v>0.49879499999999999</v>
      </c>
      <c r="V61" s="5">
        <v>0.53488400000000003</v>
      </c>
      <c r="W61" s="5">
        <v>0.56675699999999996</v>
      </c>
      <c r="X61" s="5">
        <v>0.59450700000000001</v>
      </c>
      <c r="Y61" s="5">
        <v>0.61835600000000002</v>
      </c>
      <c r="Z61" s="5">
        <v>0.63885999999999998</v>
      </c>
      <c r="AA61" s="5">
        <v>0.65604499999999999</v>
      </c>
      <c r="AB61" s="5">
        <v>0.67008400000000001</v>
      </c>
      <c r="AC61" s="5">
        <v>0.68110300000000001</v>
      </c>
      <c r="AD61" s="5">
        <v>0.68913100000000005</v>
      </c>
      <c r="AF61" t="s">
        <v>114</v>
      </c>
      <c r="AG61" s="5">
        <v>3.3315860000000001E-3</v>
      </c>
      <c r="AH61" s="5">
        <v>-1.437388E-2</v>
      </c>
      <c r="AI61" s="5">
        <v>-3.5994489999999997E-2</v>
      </c>
      <c r="AJ61" s="5">
        <v>-5.5254280000000003E-2</v>
      </c>
      <c r="AK61" s="5">
        <v>-7.8812229999999997E-2</v>
      </c>
      <c r="AL61" s="5">
        <v>-9.5541539999999994E-2</v>
      </c>
      <c r="AM61" s="5">
        <v>-9.710125E-2</v>
      </c>
      <c r="AN61" s="5">
        <v>-9.4069429999999996E-2</v>
      </c>
      <c r="AO61" s="5">
        <v>-7.9810629999999994E-2</v>
      </c>
      <c r="AP61" s="5">
        <v>-6.4358890000000002E-2</v>
      </c>
      <c r="AQ61" s="5">
        <v>-2.8381296E-2</v>
      </c>
      <c r="AR61" s="5">
        <v>5.1511789999999995E-2</v>
      </c>
      <c r="AS61" s="5">
        <v>0.16120116000000001</v>
      </c>
      <c r="AT61" s="5">
        <v>0.29018700000000003</v>
      </c>
      <c r="AU61" s="5">
        <v>0.40600799999999998</v>
      </c>
      <c r="AV61" s="5">
        <v>0.52770000000000006</v>
      </c>
      <c r="AW61" s="5">
        <v>0.63269700000000006</v>
      </c>
      <c r="AX61" s="5">
        <v>0.733371</v>
      </c>
      <c r="AY61" s="5">
        <v>0.82764499999999996</v>
      </c>
      <c r="AZ61" s="5">
        <v>0.90556999999999999</v>
      </c>
      <c r="BA61" s="5">
        <v>0.97247900000000009</v>
      </c>
      <c r="BB61" s="5">
        <v>1.0266690000000001</v>
      </c>
      <c r="BC61" s="5">
        <v>1.070813</v>
      </c>
      <c r="BD61" s="5">
        <v>1.1017980000000001</v>
      </c>
      <c r="BE61" s="5">
        <v>1.123416</v>
      </c>
      <c r="BF61" s="5">
        <v>1.1399110000000001</v>
      </c>
      <c r="BG61" s="5">
        <v>1.161702</v>
      </c>
      <c r="BH61" s="5">
        <v>1.1808510000000001</v>
      </c>
      <c r="BI61" s="5">
        <v>1.1973069999999999</v>
      </c>
      <c r="BK61" t="s">
        <v>114</v>
      </c>
      <c r="BL61" s="5">
        <v>2374.8942497813127</v>
      </c>
      <c r="BM61" s="5">
        <v>2431.4991375733175</v>
      </c>
      <c r="BN61" s="5">
        <v>2489.0220855857406</v>
      </c>
      <c r="BO61" s="5">
        <v>2548.3653451813466</v>
      </c>
      <c r="BP61" s="5">
        <v>2609.2615924750617</v>
      </c>
      <c r="BQ61" s="5">
        <v>2673.8755468461532</v>
      </c>
      <c r="BR61" s="5">
        <v>2740.3411288284969</v>
      </c>
      <c r="BS61" s="5">
        <v>2808.5173367858797</v>
      </c>
      <c r="BT61" s="5">
        <v>2877.3778059372598</v>
      </c>
      <c r="BU61" s="5">
        <v>2946.3911925948391</v>
      </c>
      <c r="BV61" s="5">
        <v>3015.9045245113721</v>
      </c>
      <c r="BW61" s="5">
        <v>3087.0728515537007</v>
      </c>
      <c r="BX61" s="5">
        <v>3158.7324967222899</v>
      </c>
      <c r="BY61" s="5">
        <v>3231.6335146474407</v>
      </c>
      <c r="BZ61" s="5">
        <v>3304.7743840039479</v>
      </c>
      <c r="CA61" s="5">
        <v>3378.9774621381584</v>
      </c>
      <c r="CB61" s="5">
        <v>3453.3085331814241</v>
      </c>
      <c r="CC61" s="5">
        <v>3528.2873712865603</v>
      </c>
      <c r="CD61" s="5">
        <v>3603.9063945446292</v>
      </c>
      <c r="CE61" s="5">
        <v>3679.7489533925109</v>
      </c>
      <c r="CF61" s="5">
        <v>3755.9857652904238</v>
      </c>
      <c r="CG61" s="5">
        <v>3832.5353282692986</v>
      </c>
      <c r="CH61" s="5">
        <v>3909.4708786239112</v>
      </c>
      <c r="CI61" s="5">
        <v>3986.6291679142987</v>
      </c>
      <c r="CJ61" s="5">
        <v>4064.1020630914468</v>
      </c>
      <c r="CK61" s="5">
        <v>4141.9998815578829</v>
      </c>
      <c r="CL61" s="5">
        <v>4220.6953626645382</v>
      </c>
      <c r="CM61" s="5">
        <v>4299.8110722539659</v>
      </c>
      <c r="CN61" s="5">
        <v>4379.2691992419395</v>
      </c>
      <c r="CP61" s="5"/>
    </row>
    <row r="62" spans="1:94" x14ac:dyDescent="0.25">
      <c r="A62" t="s">
        <v>115</v>
      </c>
      <c r="B62" s="5">
        <v>0</v>
      </c>
      <c r="C62" s="5">
        <v>0</v>
      </c>
      <c r="D62" s="5">
        <v>0</v>
      </c>
      <c r="E62" s="5">
        <v>0</v>
      </c>
      <c r="F62" s="5">
        <v>0</v>
      </c>
      <c r="G62" s="5">
        <v>0</v>
      </c>
      <c r="H62" s="5">
        <v>0</v>
      </c>
      <c r="I62" s="5">
        <v>0</v>
      </c>
      <c r="J62" s="5">
        <v>0</v>
      </c>
      <c r="K62" s="5">
        <v>3.0014170000000001E-3</v>
      </c>
      <c r="L62" s="5">
        <v>4.9812990000000001E-2</v>
      </c>
      <c r="M62" s="5">
        <v>9.6801650000000003E-2</v>
      </c>
      <c r="N62" s="5">
        <v>0.14413300000000001</v>
      </c>
      <c r="O62" s="5">
        <v>0.17719599999999999</v>
      </c>
      <c r="P62" s="5">
        <v>0.18063699999999999</v>
      </c>
      <c r="Q62" s="5">
        <v>0.17611599999999999</v>
      </c>
      <c r="R62" s="5">
        <v>0.172153</v>
      </c>
      <c r="S62" s="5">
        <v>0.17008300000000001</v>
      </c>
      <c r="T62" s="5">
        <v>0.16841400000000001</v>
      </c>
      <c r="U62" s="5">
        <v>0.168375</v>
      </c>
      <c r="V62" s="5">
        <v>0.168267</v>
      </c>
      <c r="W62" s="5">
        <v>0.16757900000000001</v>
      </c>
      <c r="X62" s="5">
        <v>0.16575200000000001</v>
      </c>
      <c r="Y62" s="5">
        <v>0.16273599999999999</v>
      </c>
      <c r="Z62" s="5">
        <v>0.15855900000000001</v>
      </c>
      <c r="AA62" s="5">
        <v>0.153201</v>
      </c>
      <c r="AB62" s="5">
        <v>0.14682100000000001</v>
      </c>
      <c r="AC62" s="5">
        <v>0.13950499999999999</v>
      </c>
      <c r="AD62" s="5">
        <v>0.131352</v>
      </c>
      <c r="AF62" t="s">
        <v>115</v>
      </c>
      <c r="AG62" s="5">
        <v>3.7862640000000001E-3</v>
      </c>
      <c r="AH62" s="5">
        <v>-2.3799350000000001E-3</v>
      </c>
      <c r="AI62" s="5">
        <v>-6.9557710000000003E-3</v>
      </c>
      <c r="AJ62" s="5">
        <v>-8.2241999999999992E-3</v>
      </c>
      <c r="AK62" s="5">
        <v>-2.120205E-2</v>
      </c>
      <c r="AL62" s="5">
        <v>-3.1992300000000001E-2</v>
      </c>
      <c r="AM62" s="5">
        <v>-3.563239E-2</v>
      </c>
      <c r="AN62" s="5">
        <v>-3.7233280000000001E-2</v>
      </c>
      <c r="AO62" s="5">
        <v>-3.4078200000000003E-2</v>
      </c>
      <c r="AP62" s="5">
        <v>-4.1386953000000004E-2</v>
      </c>
      <c r="AQ62" s="5">
        <v>-3.500360000000001E-3</v>
      </c>
      <c r="AR62" s="5">
        <v>4.5795870000000002E-2</v>
      </c>
      <c r="AS62" s="5">
        <v>9.947439000000001E-2</v>
      </c>
      <c r="AT62" s="5">
        <v>0.14315077999999998</v>
      </c>
      <c r="AU62" s="5">
        <v>0.15629857</v>
      </c>
      <c r="AV62" s="5">
        <v>0.16567692000000001</v>
      </c>
      <c r="AW62" s="5">
        <v>0.170301546</v>
      </c>
      <c r="AX62" s="5">
        <v>0.176792642</v>
      </c>
      <c r="AY62" s="5">
        <v>0.18238445</v>
      </c>
      <c r="AZ62" s="5">
        <v>0.18495250999999999</v>
      </c>
      <c r="BA62" s="5">
        <v>0.18587396</v>
      </c>
      <c r="BB62" s="5">
        <v>0.18408751000000001</v>
      </c>
      <c r="BC62" s="5">
        <v>0.18016136000000002</v>
      </c>
      <c r="BD62" s="5">
        <v>0.172661746</v>
      </c>
      <c r="BE62" s="5">
        <v>0.16340173299999999</v>
      </c>
      <c r="BF62" s="5">
        <v>0.15342102099999999</v>
      </c>
      <c r="BG62" s="5">
        <v>0.146010312</v>
      </c>
      <c r="BH62" s="5">
        <v>0.13655378299999998</v>
      </c>
      <c r="BI62" s="5">
        <v>0.12513053699999999</v>
      </c>
      <c r="BK62" t="s">
        <v>115</v>
      </c>
      <c r="BL62" s="5">
        <v>5858.9368099757385</v>
      </c>
      <c r="BM62" s="5">
        <v>6004.9280424305762</v>
      </c>
      <c r="BN62" s="5">
        <v>6154.5438374927317</v>
      </c>
      <c r="BO62" s="5">
        <v>6307.6817407359385</v>
      </c>
      <c r="BP62" s="5">
        <v>6462.8595960262819</v>
      </c>
      <c r="BQ62" s="5">
        <v>6622.3080642418872</v>
      </c>
      <c r="BR62" s="5">
        <v>6783.1260998202115</v>
      </c>
      <c r="BS62" s="5">
        <v>6946.6130131247237</v>
      </c>
      <c r="BT62" s="5">
        <v>7109.3437274213293</v>
      </c>
      <c r="BU62" s="5">
        <v>7271.7233234273363</v>
      </c>
      <c r="BV62" s="5">
        <v>7438.2767754505594</v>
      </c>
      <c r="BW62" s="5">
        <v>7607.2954783152409</v>
      </c>
      <c r="BX62" s="5">
        <v>7778.9674447556436</v>
      </c>
      <c r="BY62" s="5">
        <v>7952.4467142939584</v>
      </c>
      <c r="BZ62" s="5">
        <v>8125.5279966915377</v>
      </c>
      <c r="CA62" s="5">
        <v>8300.1662164935369</v>
      </c>
      <c r="CB62" s="5">
        <v>8475.9317482597235</v>
      </c>
      <c r="CC62" s="5">
        <v>8653.40635339861</v>
      </c>
      <c r="CD62" s="5">
        <v>8832.3619901353886</v>
      </c>
      <c r="CE62" s="5">
        <v>9012.5179344999979</v>
      </c>
      <c r="CF62" s="5">
        <v>9193.9794732434239</v>
      </c>
      <c r="CG62" s="5">
        <v>9376.638230298744</v>
      </c>
      <c r="CH62" s="5">
        <v>9560.5031949139538</v>
      </c>
      <c r="CI62" s="5">
        <v>9745.3916581178728</v>
      </c>
      <c r="CJ62" s="5">
        <v>9931.4106762134779</v>
      </c>
      <c r="CK62" s="5">
        <v>10118.5885807054</v>
      </c>
      <c r="CL62" s="5">
        <v>10307.186086567266</v>
      </c>
      <c r="CM62" s="5">
        <v>10496.654133532864</v>
      </c>
      <c r="CN62" s="5">
        <v>10686.890702337369</v>
      </c>
      <c r="CP62" s="5"/>
    </row>
    <row r="63" spans="1:94" x14ac:dyDescent="0.25">
      <c r="A63" t="s">
        <v>116</v>
      </c>
      <c r="B63" s="5">
        <v>0</v>
      </c>
      <c r="C63" s="5">
        <v>0</v>
      </c>
      <c r="D63" s="5">
        <v>0</v>
      </c>
      <c r="E63" s="5">
        <v>0</v>
      </c>
      <c r="F63" s="5">
        <v>0</v>
      </c>
      <c r="G63" s="5">
        <v>0</v>
      </c>
      <c r="H63" s="5">
        <v>0</v>
      </c>
      <c r="I63" s="5">
        <v>0</v>
      </c>
      <c r="J63" s="5">
        <v>0</v>
      </c>
      <c r="K63" s="5">
        <v>-0.14680000000000001</v>
      </c>
      <c r="L63" s="5">
        <v>-0.57696599999999998</v>
      </c>
      <c r="M63" s="5">
        <v>-0.87299899999999997</v>
      </c>
      <c r="N63" s="5">
        <v>-1.1817500000000001</v>
      </c>
      <c r="O63" s="5">
        <v>-1.3687499999999999</v>
      </c>
      <c r="P63" s="5">
        <v>-1.3361799999999999</v>
      </c>
      <c r="Q63" s="5">
        <v>-1.29138</v>
      </c>
      <c r="R63" s="5">
        <v>-1.2585999999999999</v>
      </c>
      <c r="S63" s="5">
        <v>-1.2253799999999999</v>
      </c>
      <c r="T63" s="5">
        <v>-1.1834</v>
      </c>
      <c r="U63" s="5">
        <v>-1.1513100000000001</v>
      </c>
      <c r="V63" s="5">
        <v>-1.11822</v>
      </c>
      <c r="W63" s="5">
        <v>-1.08588</v>
      </c>
      <c r="X63" s="5">
        <v>-1.05226</v>
      </c>
      <c r="Y63" s="5">
        <v>-1.01888</v>
      </c>
      <c r="Z63" s="5">
        <v>-0.985653</v>
      </c>
      <c r="AA63" s="5">
        <v>-0.952125</v>
      </c>
      <c r="AB63" s="5">
        <v>-0.91847599999999996</v>
      </c>
      <c r="AC63" s="5">
        <v>-0.88462499999999999</v>
      </c>
      <c r="AD63" s="5">
        <v>-0.85053900000000004</v>
      </c>
      <c r="AF63" t="s">
        <v>116</v>
      </c>
      <c r="AG63" s="5">
        <v>-1.074203E-2</v>
      </c>
      <c r="AH63" s="5">
        <v>1.772456E-2</v>
      </c>
      <c r="AI63" s="5">
        <v>3.9903210000000001E-2</v>
      </c>
      <c r="AJ63" s="5">
        <v>4.8016080000000003E-2</v>
      </c>
      <c r="AK63" s="5">
        <v>3.5509600000000002E-2</v>
      </c>
      <c r="AL63" s="5">
        <v>6.7205730000000005E-2</v>
      </c>
      <c r="AM63" s="5">
        <v>5.7871270000000002E-2</v>
      </c>
      <c r="AN63" s="5">
        <v>5.012581E-2</v>
      </c>
      <c r="AO63" s="5">
        <v>3.1518780000000003E-2</v>
      </c>
      <c r="AP63" s="5">
        <v>-0.15045594900000001</v>
      </c>
      <c r="AQ63" s="5">
        <v>-0.50776014999999997</v>
      </c>
      <c r="AR63" s="5">
        <v>-0.79409153999999993</v>
      </c>
      <c r="AS63" s="5">
        <v>-1.1038503400000002</v>
      </c>
      <c r="AT63" s="5">
        <v>-1.3180967399999999</v>
      </c>
      <c r="AU63" s="5">
        <v>-1.3153911899999999</v>
      </c>
      <c r="AV63" s="5">
        <v>-1.3454895099999999</v>
      </c>
      <c r="AW63" s="5">
        <v>-1.3316419499999999</v>
      </c>
      <c r="AX63" s="5">
        <v>-1.3251271</v>
      </c>
      <c r="AY63" s="5">
        <v>-1.307204</v>
      </c>
      <c r="AZ63" s="5">
        <v>-1.2745410000000001</v>
      </c>
      <c r="BA63" s="5">
        <v>-1.2314659999999999</v>
      </c>
      <c r="BB63" s="5">
        <v>-1.1722067699999998</v>
      </c>
      <c r="BC63" s="5">
        <v>-1.1070402699999999</v>
      </c>
      <c r="BD63" s="5">
        <v>-1.0196338403</v>
      </c>
      <c r="BE63" s="5">
        <v>-0.93529103000000002</v>
      </c>
      <c r="BF63" s="5">
        <v>-0.8610487</v>
      </c>
      <c r="BG63" s="5">
        <v>-0.83527574999999998</v>
      </c>
      <c r="BH63" s="5">
        <v>-0.80272270000000001</v>
      </c>
      <c r="BI63" s="5">
        <v>-0.76668745000000005</v>
      </c>
      <c r="BK63" t="s">
        <v>116</v>
      </c>
      <c r="BL63" s="5">
        <v>5935.6769846471234</v>
      </c>
      <c r="BM63" s="5">
        <v>6022.9379344772169</v>
      </c>
      <c r="BN63" s="5">
        <v>6101.7577342252735</v>
      </c>
      <c r="BO63" s="5">
        <v>6177.7240367571521</v>
      </c>
      <c r="BP63" s="5">
        <v>6250.7759138837046</v>
      </c>
      <c r="BQ63" s="5">
        <v>6326.7549098004502</v>
      </c>
      <c r="BR63" s="5">
        <v>6408.8282083224158</v>
      </c>
      <c r="BS63" s="5">
        <v>6490.335067670454</v>
      </c>
      <c r="BT63" s="5">
        <v>6580.647141174175</v>
      </c>
      <c r="BU63" s="5">
        <v>6661.4067131043284</v>
      </c>
      <c r="BV63" s="5">
        <v>6731.9049923947359</v>
      </c>
      <c r="BW63" s="5">
        <v>6806.072932492134</v>
      </c>
      <c r="BX63" s="5">
        <v>6872.8933797730615</v>
      </c>
      <c r="BY63" s="5">
        <v>6944.8637907228913</v>
      </c>
      <c r="BZ63" s="5">
        <v>7031.3073449636568</v>
      </c>
      <c r="CA63" s="5">
        <v>7114.3195688231872</v>
      </c>
      <c r="CB63" s="5">
        <v>7200.6740526128315</v>
      </c>
      <c r="CC63" s="5">
        <v>7286.1207051051679</v>
      </c>
      <c r="CD63" s="5">
        <v>7372.0017122788395</v>
      </c>
      <c r="CE63" s="5">
        <v>7458.8082500448045</v>
      </c>
      <c r="CF63" s="5">
        <v>7546.3196914160199</v>
      </c>
      <c r="CG63" s="5">
        <v>7634.8884157991506</v>
      </c>
      <c r="CH63" s="5">
        <v>7723.6939380734948</v>
      </c>
      <c r="CI63" s="5">
        <v>7814.0219137572276</v>
      </c>
      <c r="CJ63" s="5">
        <v>7903.872246215903</v>
      </c>
      <c r="CK63" s="5">
        <v>7992.6184321833462</v>
      </c>
      <c r="CL63" s="5">
        <v>8077.0478765959879</v>
      </c>
      <c r="CM63" s="5">
        <v>8161.4962066824864</v>
      </c>
      <c r="CN63" s="5">
        <v>8245.6477780688438</v>
      </c>
      <c r="CP63" s="5"/>
    </row>
    <row r="64" spans="1:94" x14ac:dyDescent="0.25">
      <c r="A64" t="s">
        <v>117</v>
      </c>
      <c r="B64" s="5">
        <v>0</v>
      </c>
      <c r="C64" s="5">
        <v>0</v>
      </c>
      <c r="D64" s="5">
        <v>0</v>
      </c>
      <c r="E64" s="5">
        <v>0</v>
      </c>
      <c r="F64" s="5">
        <v>0</v>
      </c>
      <c r="G64" s="5">
        <v>0</v>
      </c>
      <c r="H64" s="5">
        <v>0</v>
      </c>
      <c r="I64" s="5">
        <v>0</v>
      </c>
      <c r="J64" s="5">
        <v>0</v>
      </c>
      <c r="K64" s="5">
        <v>-4.3042039999999997E-2</v>
      </c>
      <c r="L64" s="5">
        <v>-0.14127600000000001</v>
      </c>
      <c r="M64" s="5">
        <v>-0.21845400000000001</v>
      </c>
      <c r="N64" s="5">
        <v>-0.29593599999999998</v>
      </c>
      <c r="O64" s="5">
        <v>-0.35261599999999999</v>
      </c>
      <c r="P64" s="5">
        <v>-0.37161</v>
      </c>
      <c r="Q64" s="5">
        <v>-0.37621500000000002</v>
      </c>
      <c r="R64" s="5">
        <v>-0.37759100000000001</v>
      </c>
      <c r="S64" s="5">
        <v>-0.37315999999999999</v>
      </c>
      <c r="T64" s="5">
        <v>-0.36316199999999998</v>
      </c>
      <c r="U64" s="5">
        <v>-0.34958600000000001</v>
      </c>
      <c r="V64" s="5">
        <v>-0.33290900000000001</v>
      </c>
      <c r="W64" s="5">
        <v>-0.313419</v>
      </c>
      <c r="X64" s="5">
        <v>-0.29070400000000002</v>
      </c>
      <c r="Y64" s="5">
        <v>-0.26478000000000002</v>
      </c>
      <c r="Z64" s="5">
        <v>-0.23505599999999999</v>
      </c>
      <c r="AA64" s="5">
        <v>-0.20122499999999999</v>
      </c>
      <c r="AB64" s="5">
        <v>-0.16265399999999999</v>
      </c>
      <c r="AC64" s="5">
        <v>-0.118815</v>
      </c>
      <c r="AD64" s="5">
        <v>-6.8893679999999999E-2</v>
      </c>
      <c r="AF64" t="s">
        <v>117</v>
      </c>
      <c r="AG64" s="5">
        <v>5.7508769999999997E-3</v>
      </c>
      <c r="AH64" s="5">
        <v>2.3356780000000001E-4</v>
      </c>
      <c r="AI64" s="5">
        <v>-1.212798E-3</v>
      </c>
      <c r="AJ64" s="5">
        <v>1.3871109999999999E-3</v>
      </c>
      <c r="AK64" s="5">
        <v>-4.2135720000000002E-2</v>
      </c>
      <c r="AL64" s="5">
        <v>-5.4158659999999997E-2</v>
      </c>
      <c r="AM64" s="5">
        <v>-5.4685989999999997E-2</v>
      </c>
      <c r="AN64" s="5">
        <v>-5.4842229999999999E-2</v>
      </c>
      <c r="AO64" s="5">
        <v>-5.1628630000000002E-2</v>
      </c>
      <c r="AP64" s="5">
        <v>-0.13677339999999999</v>
      </c>
      <c r="AQ64" s="5">
        <v>-0.24488400000000002</v>
      </c>
      <c r="AR64" s="5">
        <v>-0.31937500000000002</v>
      </c>
      <c r="AS64" s="5">
        <v>-0.39155826999999999</v>
      </c>
      <c r="AT64" s="5">
        <v>-0.43909455999999997</v>
      </c>
      <c r="AU64" s="5">
        <v>-0.45216045999999999</v>
      </c>
      <c r="AV64" s="5">
        <v>-0.44569824000000002</v>
      </c>
      <c r="AW64" s="5">
        <v>-0.44303132000000001</v>
      </c>
      <c r="AX64" s="5">
        <v>-0.43351865000000001</v>
      </c>
      <c r="AY64" s="5">
        <v>-0.42002406999999997</v>
      </c>
      <c r="AZ64" s="5">
        <v>-0.40765306000000001</v>
      </c>
      <c r="BA64" s="5">
        <v>-0.39268101</v>
      </c>
      <c r="BB64" s="5">
        <v>-0.37682705999999999</v>
      </c>
      <c r="BC64" s="5">
        <v>-0.35855244000000003</v>
      </c>
      <c r="BD64" s="5">
        <v>-0.33983422000000002</v>
      </c>
      <c r="BE64" s="5">
        <v>-0.31771892999999995</v>
      </c>
      <c r="BF64" s="5">
        <v>-0.29076219999999997</v>
      </c>
      <c r="BG64" s="5">
        <v>-0.25476080000000001</v>
      </c>
      <c r="BH64" s="5">
        <v>-0.21592465</v>
      </c>
      <c r="BI64" s="5">
        <v>-0.17277268000000001</v>
      </c>
      <c r="BK64" t="s">
        <v>117</v>
      </c>
      <c r="BL64" s="5">
        <v>828.39748049605282</v>
      </c>
      <c r="BM64" s="5">
        <v>848.32839048884864</v>
      </c>
      <c r="BN64" s="5">
        <v>868.10529506466207</v>
      </c>
      <c r="BO64" s="5">
        <v>888.19342600734456</v>
      </c>
      <c r="BP64" s="5">
        <v>908.16285776609186</v>
      </c>
      <c r="BQ64" s="5">
        <v>929.3445788174904</v>
      </c>
      <c r="BR64" s="5">
        <v>951.17934596149678</v>
      </c>
      <c r="BS64" s="5">
        <v>973.46746848895589</v>
      </c>
      <c r="BT64" s="5">
        <v>996.07985066461515</v>
      </c>
      <c r="BU64" s="5">
        <v>1018.0398187132429</v>
      </c>
      <c r="BV64" s="5">
        <v>1039.9453125540483</v>
      </c>
      <c r="BW64" s="5">
        <v>1062.4456018018413</v>
      </c>
      <c r="BX64" s="5">
        <v>1084.8299094494237</v>
      </c>
      <c r="BY64" s="5">
        <v>1107.7228152388038</v>
      </c>
      <c r="BZ64" s="5">
        <v>1131.2213488920008</v>
      </c>
      <c r="CA64" s="5">
        <v>1155.1896470793058</v>
      </c>
      <c r="CB64" s="5">
        <v>1179.3209193581772</v>
      </c>
      <c r="CC64" s="5">
        <v>1203.7642694594301</v>
      </c>
      <c r="CD64" s="5">
        <v>1228.4935557353378</v>
      </c>
      <c r="CE64" s="5">
        <v>1253.4342209615329</v>
      </c>
      <c r="CF64" s="5">
        <v>1278.6365632531595</v>
      </c>
      <c r="CG64" s="5">
        <v>1304.0822090426284</v>
      </c>
      <c r="CH64" s="5">
        <v>1329.7905226792607</v>
      </c>
      <c r="CI64" s="5">
        <v>1355.7329901197072</v>
      </c>
      <c r="CJ64" s="5">
        <v>1381.9460175062054</v>
      </c>
      <c r="CK64" s="5">
        <v>1408.4461265340612</v>
      </c>
      <c r="CL64" s="5">
        <v>1435.290419739739</v>
      </c>
      <c r="CM64" s="5">
        <v>1462.3874861566683</v>
      </c>
      <c r="CN64" s="5">
        <v>1489.7510289230183</v>
      </c>
      <c r="CP64" s="5"/>
    </row>
    <row r="65" spans="1:94" x14ac:dyDescent="0.25">
      <c r="A65" t="s">
        <v>118</v>
      </c>
      <c r="B65" s="5">
        <v>0</v>
      </c>
      <c r="C65" s="5">
        <v>0</v>
      </c>
      <c r="D65" s="5">
        <v>0</v>
      </c>
      <c r="E65" s="5">
        <v>0</v>
      </c>
      <c r="F65" s="5">
        <v>0</v>
      </c>
      <c r="G65" s="5">
        <v>0</v>
      </c>
      <c r="H65" s="5">
        <v>0</v>
      </c>
      <c r="I65" s="5">
        <v>0</v>
      </c>
      <c r="J65" s="5">
        <v>0</v>
      </c>
      <c r="K65" s="5">
        <v>-0.116135</v>
      </c>
      <c r="L65" s="5">
        <v>-0.45454699999999998</v>
      </c>
      <c r="M65" s="5">
        <v>-0.69247599999999998</v>
      </c>
      <c r="N65" s="5">
        <v>-0.93721699999999997</v>
      </c>
      <c r="O65" s="5">
        <v>-1.0884400000000001</v>
      </c>
      <c r="P65" s="5">
        <v>-1.0745800000000001</v>
      </c>
      <c r="Q65" s="5">
        <v>-1.04826</v>
      </c>
      <c r="R65" s="5">
        <v>-1.03009</v>
      </c>
      <c r="S65" s="5">
        <v>-1.01091</v>
      </c>
      <c r="T65" s="5">
        <v>-0.985093</v>
      </c>
      <c r="U65" s="5">
        <v>-0.96567599999999998</v>
      </c>
      <c r="V65" s="5">
        <v>-0.94571499999999997</v>
      </c>
      <c r="W65" s="5">
        <v>-0.92650100000000002</v>
      </c>
      <c r="X65" s="5">
        <v>-0.90651899999999996</v>
      </c>
      <c r="Y65" s="5">
        <v>-0.88689300000000004</v>
      </c>
      <c r="Z65" s="5">
        <v>-0.867398</v>
      </c>
      <c r="AA65" s="5">
        <v>-0.84770900000000005</v>
      </c>
      <c r="AB65" s="5">
        <v>-0.82781300000000002</v>
      </c>
      <c r="AC65" s="5">
        <v>-0.80785099999999999</v>
      </c>
      <c r="AD65" s="5">
        <v>-0.78783400000000003</v>
      </c>
      <c r="AF65" t="s">
        <v>118</v>
      </c>
      <c r="AG65" s="5">
        <v>-1.9560020000000001E-3</v>
      </c>
      <c r="AH65" s="5">
        <v>2.1148730000000001E-2</v>
      </c>
      <c r="AI65" s="5">
        <v>3.7954389999999998E-2</v>
      </c>
      <c r="AJ65" s="5">
        <v>4.436524E-2</v>
      </c>
      <c r="AK65" s="5">
        <v>5.2921499999999998E-3</v>
      </c>
      <c r="AL65" s="5">
        <v>5.9234889999999997E-3</v>
      </c>
      <c r="AM65" s="5">
        <v>-1.087169E-2</v>
      </c>
      <c r="AN65" s="5">
        <v>-2.2207660000000001E-2</v>
      </c>
      <c r="AO65" s="5">
        <v>-4.1265129999999997E-2</v>
      </c>
      <c r="AP65" s="5">
        <v>-0.22806399999999999</v>
      </c>
      <c r="AQ65" s="5">
        <v>-0.55844199999999999</v>
      </c>
      <c r="AR65" s="5">
        <v>-0.80990699999999993</v>
      </c>
      <c r="AS65" s="5">
        <v>-1.0685279999999999</v>
      </c>
      <c r="AT65" s="5">
        <v>-1.24403</v>
      </c>
      <c r="AU65" s="5">
        <v>-1.25051</v>
      </c>
      <c r="AV65" s="5">
        <v>-1.2665359999999999</v>
      </c>
      <c r="AW65" s="5">
        <v>-1.2651669999999999</v>
      </c>
      <c r="AX65" s="5">
        <v>-1.2665980000000001</v>
      </c>
      <c r="AY65" s="5">
        <v>-1.260839</v>
      </c>
      <c r="AZ65" s="5">
        <v>-1.2453689999999999</v>
      </c>
      <c r="BA65" s="5">
        <v>-1.225821</v>
      </c>
      <c r="BB65" s="5">
        <v>-1.199667</v>
      </c>
      <c r="BC65" s="5">
        <v>-1.1708529999999999</v>
      </c>
      <c r="BD65" s="5">
        <v>-1.1324460000000001</v>
      </c>
      <c r="BE65" s="5">
        <v>-1.0939950000000001</v>
      </c>
      <c r="BF65" s="5">
        <v>-1.0600750000000001</v>
      </c>
      <c r="BG65" s="5">
        <v>-1.0471980000000001</v>
      </c>
      <c r="BH65" s="5">
        <v>-1.031239</v>
      </c>
      <c r="BI65" s="5">
        <v>-1.0137070000000001</v>
      </c>
      <c r="BK65" t="s">
        <v>118</v>
      </c>
      <c r="BL65" s="5">
        <v>403.7601422301401</v>
      </c>
      <c r="BM65" s="5">
        <v>410.40316769754156</v>
      </c>
      <c r="BN65" s="5">
        <v>416.52802248251692</v>
      </c>
      <c r="BO65" s="5">
        <v>422.50795319155696</v>
      </c>
      <c r="BP65" s="5">
        <v>428.22796494322074</v>
      </c>
      <c r="BQ65" s="5">
        <v>434.15116726184363</v>
      </c>
      <c r="BR65" s="5">
        <v>440.42927460317065</v>
      </c>
      <c r="BS65" s="5">
        <v>446.70313813556771</v>
      </c>
      <c r="BT65" s="5">
        <v>453.60891105708959</v>
      </c>
      <c r="BU65" s="5">
        <v>459.84818621447215</v>
      </c>
      <c r="BV65" s="5">
        <v>465.51899286298641</v>
      </c>
      <c r="BW65" s="5">
        <v>471.5232346492599</v>
      </c>
      <c r="BX65" s="5">
        <v>477.17855411227481</v>
      </c>
      <c r="BY65" s="5">
        <v>483.17486487979761</v>
      </c>
      <c r="BZ65" s="5">
        <v>489.9785282308199</v>
      </c>
      <c r="CA65" s="5">
        <v>496.70587684917513</v>
      </c>
      <c r="CB65" s="5">
        <v>503.55501188620741</v>
      </c>
      <c r="CC65" s="5">
        <v>510.39583011673182</v>
      </c>
      <c r="CD65" s="5">
        <v>517.2802627301495</v>
      </c>
      <c r="CE65" s="5">
        <v>524.2298137455673</v>
      </c>
      <c r="CF65" s="5">
        <v>531.21837892229792</v>
      </c>
      <c r="CG65" s="5">
        <v>538.25743954045095</v>
      </c>
      <c r="CH65" s="5">
        <v>545.32352979232701</v>
      </c>
      <c r="CI65" s="5">
        <v>552.45393530892613</v>
      </c>
      <c r="CJ65" s="5">
        <v>559.59403905111139</v>
      </c>
      <c r="CK65" s="5">
        <v>566.71386023896366</v>
      </c>
      <c r="CL65" s="5">
        <v>573.71269822719603</v>
      </c>
      <c r="CM65" s="5">
        <v>580.72212895071084</v>
      </c>
      <c r="CN65" s="5">
        <v>587.72924186892408</v>
      </c>
      <c r="CP65" s="5"/>
    </row>
    <row r="66" spans="1:94" x14ac:dyDescent="0.25">
      <c r="A66" t="s">
        <v>119</v>
      </c>
      <c r="B66" s="5">
        <v>0</v>
      </c>
      <c r="C66" s="5">
        <v>0</v>
      </c>
      <c r="D66" s="5">
        <v>0</v>
      </c>
      <c r="E66" s="5">
        <v>0</v>
      </c>
      <c r="F66" s="5">
        <v>0</v>
      </c>
      <c r="G66" s="5">
        <v>0</v>
      </c>
      <c r="H66" s="5">
        <v>0</v>
      </c>
      <c r="I66" s="5">
        <v>0</v>
      </c>
      <c r="J66" s="5">
        <v>0</v>
      </c>
      <c r="K66" s="5">
        <v>-0.162189</v>
      </c>
      <c r="L66" s="5">
        <v>-0.60631599999999997</v>
      </c>
      <c r="M66" s="5">
        <v>-0.92492399999999997</v>
      </c>
      <c r="N66" s="5">
        <v>-1.24299</v>
      </c>
      <c r="O66" s="5">
        <v>-1.4581299999999999</v>
      </c>
      <c r="P66" s="5">
        <v>-1.5014799999999999</v>
      </c>
      <c r="Q66" s="5">
        <v>-1.5232000000000001</v>
      </c>
      <c r="R66" s="5">
        <v>-1.5532600000000001</v>
      </c>
      <c r="S66" s="5">
        <v>-1.5767</v>
      </c>
      <c r="T66" s="5">
        <v>-1.58934</v>
      </c>
      <c r="U66" s="5">
        <v>-1.60347</v>
      </c>
      <c r="V66" s="5">
        <v>-1.61355</v>
      </c>
      <c r="W66" s="5">
        <v>-1.62117</v>
      </c>
      <c r="X66" s="5">
        <v>-1.6256699999999999</v>
      </c>
      <c r="Y66" s="5">
        <v>-1.6286700000000001</v>
      </c>
      <c r="Z66" s="5">
        <v>-1.6302399999999999</v>
      </c>
      <c r="AA66" s="5">
        <v>-1.6312</v>
      </c>
      <c r="AB66" s="5">
        <v>-1.63225</v>
      </c>
      <c r="AC66" s="5">
        <v>-1.6346000000000001</v>
      </c>
      <c r="AD66" s="5">
        <v>-1.6391500000000001</v>
      </c>
      <c r="AF66" t="s">
        <v>119</v>
      </c>
      <c r="AG66" s="5">
        <v>2.877386E-3</v>
      </c>
      <c r="AH66" s="5">
        <v>-6.0004760000000002E-4</v>
      </c>
      <c r="AI66" s="5">
        <v>-4.9990019999999998E-3</v>
      </c>
      <c r="AJ66" s="5">
        <v>-9.8033010000000004E-3</v>
      </c>
      <c r="AK66" s="5">
        <v>-0.122808</v>
      </c>
      <c r="AL66" s="5">
        <v>-0.14701500000000001</v>
      </c>
      <c r="AM66" s="5">
        <v>-0.15665299999999999</v>
      </c>
      <c r="AN66" s="5">
        <v>-0.163965</v>
      </c>
      <c r="AO66" s="5">
        <v>-0.169131</v>
      </c>
      <c r="AP66" s="5">
        <v>-0.43938500000000003</v>
      </c>
      <c r="AQ66" s="5">
        <v>-0.88929999999999998</v>
      </c>
      <c r="AR66" s="5">
        <v>-1.2081439999999999</v>
      </c>
      <c r="AS66" s="5">
        <v>-1.523846</v>
      </c>
      <c r="AT66" s="5">
        <v>-1.7332879999999999</v>
      </c>
      <c r="AU66" s="5">
        <v>-1.773911</v>
      </c>
      <c r="AV66" s="5">
        <v>-1.7900480000000001</v>
      </c>
      <c r="AW66" s="5">
        <v>-1.8149360000000001</v>
      </c>
      <c r="AX66" s="5">
        <v>-1.8311029999999999</v>
      </c>
      <c r="AY66" s="5">
        <v>-1.8372040000000001</v>
      </c>
      <c r="AZ66" s="5">
        <v>-1.8427609999999999</v>
      </c>
      <c r="BA66" s="5">
        <v>-1.8458480000000002</v>
      </c>
      <c r="BB66" s="5">
        <v>-1.8461099999999999</v>
      </c>
      <c r="BC66" s="5">
        <v>-1.8429169999999999</v>
      </c>
      <c r="BD66" s="5">
        <v>-1.83829</v>
      </c>
      <c r="BE66" s="5">
        <v>-1.8320649999999998</v>
      </c>
      <c r="BF66" s="5">
        <v>-1.82392</v>
      </c>
      <c r="BG66" s="5">
        <v>-1.8126279999999999</v>
      </c>
      <c r="BH66" s="5">
        <v>-1.8019530000000001</v>
      </c>
      <c r="BI66" s="5">
        <v>-1.7924900000000001</v>
      </c>
      <c r="BK66" t="s">
        <v>119</v>
      </c>
      <c r="BL66" s="5">
        <v>664.2269831844128</v>
      </c>
      <c r="BM66" s="5">
        <v>676.15809369126293</v>
      </c>
      <c r="BN66" s="5">
        <v>687.0403203341815</v>
      </c>
      <c r="BO66" s="5">
        <v>697.78913361801131</v>
      </c>
      <c r="BP66" s="5">
        <v>707.69478949321706</v>
      </c>
      <c r="BQ66" s="5">
        <v>718.70670215998655</v>
      </c>
      <c r="BR66" s="5">
        <v>731.1483329122816</v>
      </c>
      <c r="BS66" s="5">
        <v>743.75701969051454</v>
      </c>
      <c r="BT66" s="5">
        <v>757.34845679565728</v>
      </c>
      <c r="BU66" s="5">
        <v>769.12639341477882</v>
      </c>
      <c r="BV66" s="5">
        <v>779.62415073313934</v>
      </c>
      <c r="BW66" s="5">
        <v>791.24678856980643</v>
      </c>
      <c r="BX66" s="5">
        <v>802.05197327913606</v>
      </c>
      <c r="BY66" s="5">
        <v>813.73441969521821</v>
      </c>
      <c r="BZ66" s="5">
        <v>826.87426251467389</v>
      </c>
      <c r="CA66" s="5">
        <v>840.31148095936658</v>
      </c>
      <c r="CB66" s="5">
        <v>853.75331513994934</v>
      </c>
      <c r="CC66" s="5">
        <v>867.36546434989373</v>
      </c>
      <c r="CD66" s="5">
        <v>881.14821174476538</v>
      </c>
      <c r="CE66" s="5">
        <v>895.04506886688921</v>
      </c>
      <c r="CF66" s="5">
        <v>909.08201989272857</v>
      </c>
      <c r="CG66" s="5">
        <v>923.24541466720689</v>
      </c>
      <c r="CH66" s="5">
        <v>937.53285364657052</v>
      </c>
      <c r="CI66" s="5">
        <v>951.9252548220262</v>
      </c>
      <c r="CJ66" s="5">
        <v>966.4165876472141</v>
      </c>
      <c r="CK66" s="5">
        <v>981.00427046566199</v>
      </c>
      <c r="CL66" s="5">
        <v>995.69209560967533</v>
      </c>
      <c r="CM66" s="5">
        <v>1010.4325335795805</v>
      </c>
      <c r="CN66" s="5">
        <v>1025.2066445139817</v>
      </c>
      <c r="CP66" s="5"/>
    </row>
    <row r="67" spans="1:94" x14ac:dyDescent="0.25">
      <c r="A67" t="s">
        <v>120</v>
      </c>
      <c r="B67" s="5">
        <v>0</v>
      </c>
      <c r="C67" s="5">
        <v>0</v>
      </c>
      <c r="D67" s="5">
        <v>0</v>
      </c>
      <c r="E67" s="5">
        <v>0</v>
      </c>
      <c r="F67" s="5">
        <v>0</v>
      </c>
      <c r="G67" s="5">
        <v>0</v>
      </c>
      <c r="H67" s="5">
        <v>0</v>
      </c>
      <c r="I67" s="5">
        <v>0</v>
      </c>
      <c r="J67" s="5">
        <v>0</v>
      </c>
      <c r="K67" s="5">
        <v>-0.129249</v>
      </c>
      <c r="L67" s="5">
        <v>-0.46185300000000001</v>
      </c>
      <c r="M67" s="5">
        <v>-0.68595300000000003</v>
      </c>
      <c r="N67" s="5">
        <v>-0.90810000000000002</v>
      </c>
      <c r="O67" s="5">
        <v>-1.0435000000000001</v>
      </c>
      <c r="P67" s="5">
        <v>-1.0299</v>
      </c>
      <c r="Q67" s="5">
        <v>-0.98981600000000003</v>
      </c>
      <c r="R67" s="5">
        <v>-0.96413700000000002</v>
      </c>
      <c r="S67" s="5">
        <v>-0.93389599999999995</v>
      </c>
      <c r="T67" s="5">
        <v>-0.89425100000000002</v>
      </c>
      <c r="U67" s="5">
        <v>-0.85411199999999998</v>
      </c>
      <c r="V67" s="5">
        <v>-0.81004799999999999</v>
      </c>
      <c r="W67" s="5">
        <v>-0.76242900000000002</v>
      </c>
      <c r="X67" s="5">
        <v>-0.70863699999999996</v>
      </c>
      <c r="Y67" s="5">
        <v>-0.64927900000000005</v>
      </c>
      <c r="Z67" s="5">
        <v>-0.58237000000000005</v>
      </c>
      <c r="AA67" s="5">
        <v>-0.50741800000000004</v>
      </c>
      <c r="AB67" s="5">
        <v>-0.423126</v>
      </c>
      <c r="AC67" s="5">
        <v>-0.32925700000000002</v>
      </c>
      <c r="AD67" s="5">
        <v>-0.22448100000000001</v>
      </c>
      <c r="AF67" t="s">
        <v>120</v>
      </c>
      <c r="AG67" s="5">
        <v>1.31718E-3</v>
      </c>
      <c r="AH67" s="5">
        <v>-1.9531529999999998E-2</v>
      </c>
      <c r="AI67" s="5">
        <v>-3.3250189999999999E-2</v>
      </c>
      <c r="AJ67" s="5">
        <v>-3.7969099999999999E-2</v>
      </c>
      <c r="AK67" s="5">
        <v>-0.13488700000000001</v>
      </c>
      <c r="AL67" s="5">
        <v>-0.156219</v>
      </c>
      <c r="AM67" s="5">
        <v>-0.150399</v>
      </c>
      <c r="AN67" s="5">
        <v>-0.14488100000000001</v>
      </c>
      <c r="AO67" s="5">
        <v>-0.13159899999999999</v>
      </c>
      <c r="AP67" s="5">
        <v>-0.33255999999999997</v>
      </c>
      <c r="AQ67" s="5">
        <v>-0.67466300000000001</v>
      </c>
      <c r="AR67" s="5">
        <v>-0.88398600000000005</v>
      </c>
      <c r="AS67" s="5">
        <v>-1.0888850000000001</v>
      </c>
      <c r="AT67" s="5">
        <v>-1.198534</v>
      </c>
      <c r="AU67" s="5">
        <v>-1.167281</v>
      </c>
      <c r="AV67" s="5">
        <v>-1.094516</v>
      </c>
      <c r="AW67" s="5">
        <v>-1.05589559</v>
      </c>
      <c r="AX67" s="5">
        <v>-1.0103348299999999</v>
      </c>
      <c r="AY67" s="5">
        <v>-0.95869793999999997</v>
      </c>
      <c r="AZ67" s="5">
        <v>-0.91904772999999995</v>
      </c>
      <c r="BA67" s="5">
        <v>-0.87837677000000003</v>
      </c>
      <c r="BB67" s="5">
        <v>-0.84038119</v>
      </c>
      <c r="BC67" s="5">
        <v>-0.79887397999999998</v>
      </c>
      <c r="BD67" s="5">
        <v>-0.76013500000000001</v>
      </c>
      <c r="BE67" s="5">
        <v>-0.71497000000000011</v>
      </c>
      <c r="BF67" s="5">
        <v>-0.65933600000000003</v>
      </c>
      <c r="BG67" s="5">
        <v>-0.580013</v>
      </c>
      <c r="BH67" s="5">
        <v>-0.49477300000000002</v>
      </c>
      <c r="BI67" s="5">
        <v>-0.40093500000000004</v>
      </c>
      <c r="BK67" t="s">
        <v>120</v>
      </c>
      <c r="BL67" s="5">
        <v>2646.9560531371544</v>
      </c>
      <c r="BM67" s="5">
        <v>2712.5997498907436</v>
      </c>
      <c r="BN67" s="5">
        <v>2775.2204125058738</v>
      </c>
      <c r="BO67" s="5">
        <v>2839.5483526337416</v>
      </c>
      <c r="BP67" s="5">
        <v>2902.7774350352634</v>
      </c>
      <c r="BQ67" s="5">
        <v>2975.4762933220063</v>
      </c>
      <c r="BR67" s="5">
        <v>3052.8767980538823</v>
      </c>
      <c r="BS67" s="5">
        <v>3132.3126410045779</v>
      </c>
      <c r="BT67" s="5">
        <v>3214.8785175136209</v>
      </c>
      <c r="BU67" s="5">
        <v>3291.2334956633003</v>
      </c>
      <c r="BV67" s="5">
        <v>3363.1321090585725</v>
      </c>
      <c r="BW67" s="5">
        <v>3440.3553337056087</v>
      </c>
      <c r="BX67" s="5">
        <v>3514.1198014210263</v>
      </c>
      <c r="BY67" s="5">
        <v>3592.2907505465691</v>
      </c>
      <c r="BZ67" s="5">
        <v>3676.7007896483397</v>
      </c>
      <c r="CA67" s="5">
        <v>3764.1143543795397</v>
      </c>
      <c r="CB67" s="5">
        <v>3851.3351633394132</v>
      </c>
      <c r="CC67" s="5">
        <v>3940.1148554468991</v>
      </c>
      <c r="CD67" s="5">
        <v>4030.5019507939178</v>
      </c>
      <c r="CE67" s="5">
        <v>4121.6296964035246</v>
      </c>
      <c r="CF67" s="5">
        <v>4214.038776931684</v>
      </c>
      <c r="CG67" s="5">
        <v>4307.5865219519565</v>
      </c>
      <c r="CH67" s="5">
        <v>4402.541446082756</v>
      </c>
      <c r="CI67" s="5">
        <v>4498.5951355563275</v>
      </c>
      <c r="CJ67" s="5">
        <v>4596.1375070305585</v>
      </c>
      <c r="CK67" s="5">
        <v>4695.3355963925487</v>
      </c>
      <c r="CL67" s="5">
        <v>4796.8154226756124</v>
      </c>
      <c r="CM67" s="5">
        <v>4899.7278093428395</v>
      </c>
      <c r="CN67" s="5">
        <v>5004.1622596929192</v>
      </c>
      <c r="CP67" s="5"/>
    </row>
    <row r="68" spans="1:94" x14ac:dyDescent="0.25">
      <c r="A68" t="s">
        <v>121</v>
      </c>
      <c r="B68" s="5">
        <v>0</v>
      </c>
      <c r="C68" s="5">
        <v>0</v>
      </c>
      <c r="D68" s="5">
        <v>0</v>
      </c>
      <c r="E68" s="5">
        <v>0</v>
      </c>
      <c r="F68" s="5">
        <v>0</v>
      </c>
      <c r="G68" s="5">
        <v>0</v>
      </c>
      <c r="H68" s="5">
        <v>0</v>
      </c>
      <c r="I68" s="5">
        <v>0</v>
      </c>
      <c r="J68" s="5">
        <v>0</v>
      </c>
      <c r="K68" s="5">
        <v>-0.110678</v>
      </c>
      <c r="L68" s="5">
        <v>-0.39127099999999998</v>
      </c>
      <c r="M68" s="5">
        <v>-0.59720300000000004</v>
      </c>
      <c r="N68" s="5">
        <v>-0.80858099999999999</v>
      </c>
      <c r="O68" s="5">
        <v>-0.94830300000000001</v>
      </c>
      <c r="P68" s="5">
        <v>-0.95829399999999998</v>
      </c>
      <c r="Q68" s="5">
        <v>-0.94824299999999995</v>
      </c>
      <c r="R68" s="5">
        <v>-0.94252400000000003</v>
      </c>
      <c r="S68" s="5">
        <v>-0.93183400000000005</v>
      </c>
      <c r="T68" s="5">
        <v>-0.91268400000000005</v>
      </c>
      <c r="U68" s="5">
        <v>-0.89479900000000001</v>
      </c>
      <c r="V68" s="5">
        <v>-0.87417199999999995</v>
      </c>
      <c r="W68" s="5">
        <v>-0.85179800000000006</v>
      </c>
      <c r="X68" s="5">
        <v>-0.826434</v>
      </c>
      <c r="Y68" s="5">
        <v>-0.798987</v>
      </c>
      <c r="Z68" s="5">
        <v>-0.76892400000000005</v>
      </c>
      <c r="AA68" s="5">
        <v>-0.736097</v>
      </c>
      <c r="AB68" s="5">
        <v>-0.70024500000000001</v>
      </c>
      <c r="AC68" s="5">
        <v>-0.66155299999999995</v>
      </c>
      <c r="AD68" s="5">
        <v>-0.61979799999999996</v>
      </c>
      <c r="AF68" t="s">
        <v>121</v>
      </c>
      <c r="AG68" s="5">
        <v>-6.8361960000000001E-3</v>
      </c>
      <c r="AH68" s="5">
        <v>-3.5435699999999998E-3</v>
      </c>
      <c r="AI68" s="5">
        <v>4.1275550000000001E-4</v>
      </c>
      <c r="AJ68" s="5">
        <v>2.2146610000000001E-3</v>
      </c>
      <c r="AK68" s="5">
        <v>-4.1525380000000001E-2</v>
      </c>
      <c r="AL68" s="5">
        <v>-5.0883980000000002E-2</v>
      </c>
      <c r="AM68" s="5">
        <v>-6.0157849999999999E-2</v>
      </c>
      <c r="AN68" s="5">
        <v>-6.62552E-2</v>
      </c>
      <c r="AO68" s="5">
        <v>-7.340025E-2</v>
      </c>
      <c r="AP68" s="5">
        <v>-0.24297099999999999</v>
      </c>
      <c r="AQ68" s="5">
        <v>-0.53313199999999994</v>
      </c>
      <c r="AR68" s="5">
        <v>-0.74727700000000008</v>
      </c>
      <c r="AS68" s="5">
        <v>-0.96505600000000002</v>
      </c>
      <c r="AT68" s="5">
        <v>-1.1115429999999999</v>
      </c>
      <c r="AU68" s="5">
        <v>-1.1263529999999999</v>
      </c>
      <c r="AV68" s="5">
        <v>-1.1248389999999999</v>
      </c>
      <c r="AW68" s="5">
        <v>-1.1239000000000001</v>
      </c>
      <c r="AX68" s="5">
        <v>-1.118355</v>
      </c>
      <c r="AY68" s="5">
        <v>-1.1050090000000001</v>
      </c>
      <c r="AZ68" s="5">
        <v>-1.0881670000000001</v>
      </c>
      <c r="BA68" s="5">
        <v>-1.0683469999999999</v>
      </c>
      <c r="BB68" s="5">
        <v>-1.0457860000000001</v>
      </c>
      <c r="BC68" s="5">
        <v>-1.0201959999999999</v>
      </c>
      <c r="BD68" s="5">
        <v>-0.99134100000000003</v>
      </c>
      <c r="BE68" s="5">
        <v>-0.95928900000000006</v>
      </c>
      <c r="BF68" s="5">
        <v>-0.92528999999999995</v>
      </c>
      <c r="BG68" s="5">
        <v>-0.891181</v>
      </c>
      <c r="BH68" s="5">
        <v>-0.85429199999999994</v>
      </c>
      <c r="BI68" s="5">
        <v>-0.8143689999999999</v>
      </c>
      <c r="BK68" t="s">
        <v>121</v>
      </c>
      <c r="BL68" s="5">
        <v>6754.938269454281</v>
      </c>
      <c r="BM68" s="5">
        <v>6872.4330035717803</v>
      </c>
      <c r="BN68" s="5">
        <v>6983.0242343154105</v>
      </c>
      <c r="BO68" s="5">
        <v>7092.4454243618693</v>
      </c>
      <c r="BP68" s="5">
        <v>7198.1036640000084</v>
      </c>
      <c r="BQ68" s="5">
        <v>7310.7633534757651</v>
      </c>
      <c r="BR68" s="5">
        <v>7429.314685906852</v>
      </c>
      <c r="BS68" s="5">
        <v>7549.3389905821432</v>
      </c>
      <c r="BT68" s="5">
        <v>7675.6937430598782</v>
      </c>
      <c r="BU68" s="5">
        <v>7790.6029032830447</v>
      </c>
      <c r="BV68" s="5">
        <v>7896.9121479452142</v>
      </c>
      <c r="BW68" s="5">
        <v>8009.3767838920876</v>
      </c>
      <c r="BX68" s="5">
        <v>8116.4029189704579</v>
      </c>
      <c r="BY68" s="5">
        <v>8229.1906883824759</v>
      </c>
      <c r="BZ68" s="5">
        <v>8353.1680769989234</v>
      </c>
      <c r="CA68" s="5">
        <v>8478.858573519241</v>
      </c>
      <c r="CB68" s="5">
        <v>8605.1014070056754</v>
      </c>
      <c r="CC68" s="5">
        <v>8732.2754007920885</v>
      </c>
      <c r="CD68" s="5">
        <v>8860.71783006441</v>
      </c>
      <c r="CE68" s="5">
        <v>8990.0343791760224</v>
      </c>
      <c r="CF68" s="5">
        <v>9120.2256795274552</v>
      </c>
      <c r="CG68" s="5">
        <v>9251.2474525339439</v>
      </c>
      <c r="CH68" s="5">
        <v>9383.0993285948007</v>
      </c>
      <c r="CI68" s="5">
        <v>9515.764597757543</v>
      </c>
      <c r="CJ68" s="5">
        <v>9649.1953268275192</v>
      </c>
      <c r="CK68" s="5">
        <v>9783.2007493582023</v>
      </c>
      <c r="CL68" s="5">
        <v>9917.5219330302243</v>
      </c>
      <c r="CM68" s="5">
        <v>10052.326148547854</v>
      </c>
      <c r="CN68" s="5">
        <v>10187.543189269094</v>
      </c>
      <c r="CP68" s="5"/>
    </row>
    <row r="69" spans="1:94" x14ac:dyDescent="0.25">
      <c r="A69" t="s">
        <v>122</v>
      </c>
      <c r="B69" s="5">
        <v>0</v>
      </c>
      <c r="C69" s="5">
        <v>0</v>
      </c>
      <c r="D69" s="5">
        <v>0</v>
      </c>
      <c r="E69" s="5">
        <v>0</v>
      </c>
      <c r="F69" s="5">
        <v>0</v>
      </c>
      <c r="G69" s="5">
        <v>0</v>
      </c>
      <c r="H69" s="5">
        <v>0</v>
      </c>
      <c r="I69" s="5">
        <v>0</v>
      </c>
      <c r="J69" s="5">
        <v>0</v>
      </c>
      <c r="K69" s="5">
        <v>-1.3221699999999999E-2</v>
      </c>
      <c r="L69" s="5">
        <v>-3.148886E-2</v>
      </c>
      <c r="M69" s="5">
        <v>-4.0710639999999999E-2</v>
      </c>
      <c r="N69" s="5">
        <v>-4.4142250000000001E-2</v>
      </c>
      <c r="O69" s="5">
        <v>-4.2844159999999999E-2</v>
      </c>
      <c r="P69" s="5">
        <v>-4.0050780000000001E-2</v>
      </c>
      <c r="Q69" s="5">
        <v>-3.7335559999999997E-2</v>
      </c>
      <c r="R69" s="5">
        <v>-3.4767359999999997E-2</v>
      </c>
      <c r="S69" s="5">
        <v>-3.1893449999999997E-2</v>
      </c>
      <c r="T69" s="5">
        <v>-2.9146970000000001E-2</v>
      </c>
      <c r="U69" s="5">
        <v>-2.656729E-2</v>
      </c>
      <c r="V69" s="5">
        <v>-2.4469589999999999E-2</v>
      </c>
      <c r="W69" s="5">
        <v>-2.2982289999999999E-2</v>
      </c>
      <c r="X69" s="5">
        <v>-2.2223710000000001E-2</v>
      </c>
      <c r="Y69" s="5">
        <v>-2.220397E-2</v>
      </c>
      <c r="Z69" s="5">
        <v>-2.2864249999999999E-2</v>
      </c>
      <c r="AA69" s="5">
        <v>-2.4125899999999999E-2</v>
      </c>
      <c r="AB69" s="5">
        <v>-2.5841220000000002E-2</v>
      </c>
      <c r="AC69" s="5">
        <v>-2.7892E-2</v>
      </c>
      <c r="AD69" s="5">
        <v>-3.0110830000000002E-2</v>
      </c>
      <c r="AF69" t="s">
        <v>122</v>
      </c>
      <c r="AG69" s="5">
        <v>1.4518949999999999E-3</v>
      </c>
      <c r="AH69" s="5">
        <v>1.059274E-3</v>
      </c>
      <c r="AI69" s="5">
        <v>1.098484E-3</v>
      </c>
      <c r="AJ69" s="5">
        <v>1.9724550000000001E-3</v>
      </c>
      <c r="AK69" s="5">
        <v>-4.3536E-3</v>
      </c>
      <c r="AL69" s="5">
        <v>-9.2948319999999994E-3</v>
      </c>
      <c r="AM69" s="5">
        <v>-1.1790139999999999E-2</v>
      </c>
      <c r="AN69" s="5">
        <v>-1.293977E-2</v>
      </c>
      <c r="AO69" s="5">
        <v>-1.422703E-2</v>
      </c>
      <c r="AP69" s="5">
        <v>-3.2136829999999998E-2</v>
      </c>
      <c r="AQ69" s="5">
        <v>-6.0696119999999999E-2</v>
      </c>
      <c r="AR69" s="5">
        <v>-7.4509049999999993E-2</v>
      </c>
      <c r="AS69" s="5">
        <v>-7.8422569999999997E-2</v>
      </c>
      <c r="AT69" s="5">
        <v>-7.4970580000000009E-2</v>
      </c>
      <c r="AU69" s="5">
        <v>-6.7750560000000001E-2</v>
      </c>
      <c r="AV69" s="5">
        <v>-5.8275599999999997E-2</v>
      </c>
      <c r="AW69" s="5">
        <v>-5.193797E-2</v>
      </c>
      <c r="AX69" s="5">
        <v>-4.5303539999999996E-2</v>
      </c>
      <c r="AY69" s="5">
        <v>-3.9268400000000002E-2</v>
      </c>
      <c r="AZ69" s="5">
        <v>-3.3970541E-2</v>
      </c>
      <c r="BA69" s="5">
        <v>-3.0680986E-2</v>
      </c>
      <c r="BB69" s="5">
        <v>-2.9538505E-2</v>
      </c>
      <c r="BC69" s="5">
        <v>-2.9962320000000001E-2</v>
      </c>
      <c r="BD69" s="5">
        <v>-3.2820299999999997E-2</v>
      </c>
      <c r="BE69" s="5">
        <v>-3.6220619999999995E-2</v>
      </c>
      <c r="BF69" s="5">
        <v>-4.0153689999999999E-2</v>
      </c>
      <c r="BG69" s="5">
        <v>-4.2342299999999999E-2</v>
      </c>
      <c r="BH69" s="5">
        <v>-4.5270690000000002E-2</v>
      </c>
      <c r="BI69" s="5">
        <v>-4.8751810000000007E-2</v>
      </c>
      <c r="BK69" t="s">
        <v>122</v>
      </c>
      <c r="BL69" s="5">
        <v>7044.1504837517678</v>
      </c>
      <c r="BM69" s="5">
        <v>7177.7921070772873</v>
      </c>
      <c r="BN69" s="5">
        <v>7310.4341156819046</v>
      </c>
      <c r="BO69" s="5">
        <v>7443.7998170242317</v>
      </c>
      <c r="BP69" s="5">
        <v>7577.4547339096243</v>
      </c>
      <c r="BQ69" s="5">
        <v>7712.7327646450203</v>
      </c>
      <c r="BR69" s="5">
        <v>7849.9199146064702</v>
      </c>
      <c r="BS69" s="5">
        <v>7988.2229439318698</v>
      </c>
      <c r="BT69" s="5">
        <v>8128.1510480674633</v>
      </c>
      <c r="BU69" s="5">
        <v>8267.3495059363013</v>
      </c>
      <c r="BV69" s="5">
        <v>8406.2668734978088</v>
      </c>
      <c r="BW69" s="5">
        <v>8547.0008521998952</v>
      </c>
      <c r="BX69" s="5">
        <v>8688.5244603099491</v>
      </c>
      <c r="BY69" s="5">
        <v>8831.434372107231</v>
      </c>
      <c r="BZ69" s="5">
        <v>8975.3658110196448</v>
      </c>
      <c r="CA69" s="5">
        <v>9120.1476392098866</v>
      </c>
      <c r="CB69" s="5">
        <v>9265.2421175618001</v>
      </c>
      <c r="CC69" s="5">
        <v>9410.9595055385889</v>
      </c>
      <c r="CD69" s="5">
        <v>9557.1975929282726</v>
      </c>
      <c r="CE69" s="5">
        <v>9703.9473692765951</v>
      </c>
      <c r="CF69" s="5">
        <v>9851.0689757226573</v>
      </c>
      <c r="CG69" s="5">
        <v>9998.5376275206781</v>
      </c>
      <c r="CH69" s="5">
        <v>10146.370813241936</v>
      </c>
      <c r="CI69" s="5">
        <v>10294.467212037403</v>
      </c>
      <c r="CJ69" s="5">
        <v>10442.986480008092</v>
      </c>
      <c r="CK69" s="5">
        <v>10591.895123719602</v>
      </c>
      <c r="CL69" s="5">
        <v>10741.400582999244</v>
      </c>
      <c r="CM69" s="5">
        <v>10891.199038479281</v>
      </c>
      <c r="CN69" s="5">
        <v>11041.263406786768</v>
      </c>
      <c r="CP69" s="5"/>
    </row>
    <row r="70" spans="1:94" x14ac:dyDescent="0.25">
      <c r="A70" t="s">
        <v>123</v>
      </c>
      <c r="B70" s="5">
        <v>0</v>
      </c>
      <c r="C70" s="5">
        <v>0</v>
      </c>
      <c r="D70" s="5">
        <v>0</v>
      </c>
      <c r="E70" s="5">
        <v>0</v>
      </c>
      <c r="F70" s="5">
        <v>0</v>
      </c>
      <c r="G70" s="5">
        <v>0</v>
      </c>
      <c r="H70" s="5">
        <v>0</v>
      </c>
      <c r="I70" s="5">
        <v>0</v>
      </c>
      <c r="J70" s="5">
        <v>0</v>
      </c>
      <c r="K70" s="5">
        <v>-1.7043559999999999E-2</v>
      </c>
      <c r="L70" s="5">
        <v>-5.7631780000000001E-2</v>
      </c>
      <c r="M70" s="5">
        <v>-9.5605670000000004E-2</v>
      </c>
      <c r="N70" s="5">
        <v>-0.13442799999999999</v>
      </c>
      <c r="O70" s="5">
        <v>-0.16409399999999999</v>
      </c>
      <c r="P70" s="5">
        <v>-0.17626500000000001</v>
      </c>
      <c r="Q70" s="5">
        <v>-0.17844499999999999</v>
      </c>
      <c r="R70" s="5">
        <v>-0.17466400000000001</v>
      </c>
      <c r="S70" s="5">
        <v>-0.16709199999999999</v>
      </c>
      <c r="T70" s="5">
        <v>-0.15753300000000001</v>
      </c>
      <c r="U70" s="5">
        <v>-0.14774499999999999</v>
      </c>
      <c r="V70" s="5">
        <v>-0.13819000000000001</v>
      </c>
      <c r="W70" s="5">
        <v>-0.12923200000000001</v>
      </c>
      <c r="X70" s="5">
        <v>-0.120921</v>
      </c>
      <c r="Y70" s="5">
        <v>-0.11326700000000001</v>
      </c>
      <c r="Z70" s="5">
        <v>-0.10616100000000001</v>
      </c>
      <c r="AA70" s="5">
        <v>-9.9418569999999998E-2</v>
      </c>
      <c r="AB70" s="5">
        <v>-9.2792180000000002E-2</v>
      </c>
      <c r="AC70" s="5">
        <v>-8.6075399999999996E-2</v>
      </c>
      <c r="AD70" s="5">
        <v>-7.900219E-2</v>
      </c>
      <c r="AF70" t="s">
        <v>123</v>
      </c>
      <c r="AG70" s="5">
        <v>2.450177E-3</v>
      </c>
      <c r="AH70" s="5">
        <v>5.715861E-3</v>
      </c>
      <c r="AI70" s="5">
        <v>1.0367019999999999E-2</v>
      </c>
      <c r="AJ70" s="5">
        <v>1.4793809999999999E-2</v>
      </c>
      <c r="AK70" s="5">
        <v>3.2866089999999998E-3</v>
      </c>
      <c r="AL70" s="5">
        <v>-6.0803300000000001E-3</v>
      </c>
      <c r="AM70" s="5">
        <v>-1.339477E-2</v>
      </c>
      <c r="AN70" s="5">
        <v>-1.8666990000000001E-2</v>
      </c>
      <c r="AO70" s="5">
        <v>-2.382136E-2</v>
      </c>
      <c r="AP70" s="5">
        <v>-6.258438999999999E-2</v>
      </c>
      <c r="AQ70" s="5">
        <v>-0.12167024000000001</v>
      </c>
      <c r="AR70" s="5">
        <v>-0.16979639000000002</v>
      </c>
      <c r="AS70" s="5">
        <v>-0.21403950999999999</v>
      </c>
      <c r="AT70" s="5">
        <v>-0.24695643</v>
      </c>
      <c r="AU70" s="5">
        <v>-0.26031607000000001</v>
      </c>
      <c r="AV70" s="5">
        <v>-0.26318387999999998</v>
      </c>
      <c r="AW70" s="5">
        <v>-0.26062146000000003</v>
      </c>
      <c r="AX70" s="5">
        <v>-0.25389483000000002</v>
      </c>
      <c r="AY70" s="5">
        <v>-0.24558456000000001</v>
      </c>
      <c r="AZ70" s="5">
        <v>-0.23612116999999999</v>
      </c>
      <c r="BA70" s="5">
        <v>-0.22650719000000002</v>
      </c>
      <c r="BB70" s="5">
        <v>-0.21746065000000003</v>
      </c>
      <c r="BC70" s="5">
        <v>-0.20906109</v>
      </c>
      <c r="BD70" s="5">
        <v>-0.20148580999999999</v>
      </c>
      <c r="BE70" s="5">
        <v>-0.19403529</v>
      </c>
      <c r="BF70" s="5">
        <v>-0.18703688000000002</v>
      </c>
      <c r="BG70" s="5">
        <v>-0.18054830999999999</v>
      </c>
      <c r="BH70" s="5">
        <v>-0.17513160999999999</v>
      </c>
      <c r="BI70" s="5">
        <v>-0.17005813</v>
      </c>
      <c r="BK70" t="s">
        <v>123</v>
      </c>
      <c r="BL70" s="5">
        <v>23573.694707378432</v>
      </c>
      <c r="BM70" s="5">
        <v>24039.261023323514</v>
      </c>
      <c r="BN70" s="5">
        <v>24500.956664516663</v>
      </c>
      <c r="BO70" s="5">
        <v>24964.730290651274</v>
      </c>
      <c r="BP70" s="5">
        <v>25427.336837643354</v>
      </c>
      <c r="BQ70" s="5">
        <v>25895.431257497392</v>
      </c>
      <c r="BR70" s="5">
        <v>26371.759456132862</v>
      </c>
      <c r="BS70" s="5">
        <v>26855.335813292528</v>
      </c>
      <c r="BT70" s="5">
        <v>27347.000669786241</v>
      </c>
      <c r="BU70" s="5">
        <v>27833.879081816685</v>
      </c>
      <c r="BV70" s="5">
        <v>28319.34366138175</v>
      </c>
      <c r="BW70" s="5">
        <v>28810.935089241426</v>
      </c>
      <c r="BX70" s="5">
        <v>29304.049548985851</v>
      </c>
      <c r="BY70" s="5">
        <v>29802.666766891049</v>
      </c>
      <c r="BZ70" s="5">
        <v>30308.456217359744</v>
      </c>
      <c r="CA70" s="5">
        <v>30818.634303875911</v>
      </c>
      <c r="CB70" s="5">
        <v>31331.974709007958</v>
      </c>
      <c r="CC70" s="5">
        <v>31848.245732990905</v>
      </c>
      <c r="CD70" s="5">
        <v>32366.603423277753</v>
      </c>
      <c r="CE70" s="5">
        <v>32886.996380893972</v>
      </c>
      <c r="CF70" s="5">
        <v>33409.169168335873</v>
      </c>
      <c r="CG70" s="5">
        <v>33932.843978346267</v>
      </c>
      <c r="CH70" s="5">
        <v>34457.852078323434</v>
      </c>
      <c r="CI70" s="5">
        <v>34984.053250980949</v>
      </c>
      <c r="CJ70" s="5">
        <v>35511.55593893335</v>
      </c>
      <c r="CK70" s="5">
        <v>36040.090723530993</v>
      </c>
      <c r="CL70" s="5">
        <v>36569.456870976443</v>
      </c>
      <c r="CM70" s="5">
        <v>37099.240351988468</v>
      </c>
      <c r="CN70" s="5">
        <v>37629.483043237786</v>
      </c>
      <c r="CP70" s="5"/>
    </row>
    <row r="71" spans="1:94" x14ac:dyDescent="0.25">
      <c r="A71" t="s">
        <v>124</v>
      </c>
      <c r="B71" s="5">
        <v>0</v>
      </c>
      <c r="C71" s="5">
        <v>0</v>
      </c>
      <c r="D71" s="5">
        <v>0</v>
      </c>
      <c r="E71" s="5">
        <v>0</v>
      </c>
      <c r="F71" s="5">
        <v>0</v>
      </c>
      <c r="G71" s="5">
        <v>0</v>
      </c>
      <c r="H71" s="5">
        <v>0</v>
      </c>
      <c r="I71" s="5">
        <v>0</v>
      </c>
      <c r="J71" s="5">
        <v>0</v>
      </c>
      <c r="K71" s="5">
        <v>0</v>
      </c>
      <c r="L71" s="5">
        <v>2.870343E-3</v>
      </c>
      <c r="M71" s="5">
        <v>1.123883E-2</v>
      </c>
      <c r="N71" s="5">
        <v>1.8312109999999999E-2</v>
      </c>
      <c r="O71" s="5">
        <v>2.2770100000000001E-2</v>
      </c>
      <c r="P71" s="5">
        <v>2.2740529999999998E-2</v>
      </c>
      <c r="Q71" s="5">
        <v>1.6890929999999998E-2</v>
      </c>
      <c r="R71" s="5">
        <v>7.6020929999999999E-3</v>
      </c>
      <c r="S71" s="5">
        <v>-2.8615649999999999E-3</v>
      </c>
      <c r="T71" s="5">
        <v>-1.345589E-2</v>
      </c>
      <c r="U71" s="5">
        <v>-2.3737370000000001E-2</v>
      </c>
      <c r="V71" s="5">
        <v>-3.3331149999999997E-2</v>
      </c>
      <c r="W71" s="5">
        <v>-4.2187450000000001E-2</v>
      </c>
      <c r="X71" s="5">
        <v>-5.0335820000000003E-2</v>
      </c>
      <c r="Y71" s="5">
        <v>-5.7894250000000001E-2</v>
      </c>
      <c r="Z71" s="5">
        <v>-6.5000600000000006E-2</v>
      </c>
      <c r="AA71" s="5">
        <v>-7.178292E-2</v>
      </c>
      <c r="AB71" s="5">
        <v>-7.8349820000000001E-2</v>
      </c>
      <c r="AC71" s="5">
        <v>-8.4809899999999994E-2</v>
      </c>
      <c r="AD71" s="5">
        <v>-9.1251890000000002E-2</v>
      </c>
      <c r="AF71" t="s">
        <v>124</v>
      </c>
      <c r="AG71" s="5">
        <v>0</v>
      </c>
      <c r="AH71" s="5">
        <v>5.2980989999999999E-4</v>
      </c>
      <c r="AI71" s="5">
        <v>1.8248750000000001E-3</v>
      </c>
      <c r="AJ71" s="5">
        <v>3.95371E-3</v>
      </c>
      <c r="AK71" s="5">
        <v>6.7401149999999996E-3</v>
      </c>
      <c r="AL71" s="5">
        <v>6.4555979999999999E-3</v>
      </c>
      <c r="AM71" s="5">
        <v>5.0615929999999996E-3</v>
      </c>
      <c r="AN71" s="5">
        <v>3.1663479999999998E-3</v>
      </c>
      <c r="AO71" s="5">
        <v>8.6784329999999997E-4</v>
      </c>
      <c r="AP71" s="5">
        <v>-1.6575240000000001E-3</v>
      </c>
      <c r="AQ71" s="5">
        <v>-6.5326520000000008E-3</v>
      </c>
      <c r="AR71" s="5">
        <v>-5.9312500000000008E-3</v>
      </c>
      <c r="AS71" s="5">
        <v>-6.2827500000000001E-3</v>
      </c>
      <c r="AT71" s="5">
        <v>-9.0347699999999975E-3</v>
      </c>
      <c r="AU71" s="5">
        <v>-1.601025E-2</v>
      </c>
      <c r="AV71" s="5">
        <v>-2.8561500000000004E-2</v>
      </c>
      <c r="AW71" s="5">
        <v>-4.4524187E-2</v>
      </c>
      <c r="AX71" s="5">
        <v>-6.1338754999999995E-2</v>
      </c>
      <c r="AY71" s="5">
        <v>-7.7891749999999996E-2</v>
      </c>
      <c r="AZ71" s="5">
        <v>-9.3838040000000011E-2</v>
      </c>
      <c r="BA71" s="5">
        <v>-0.10857596999999999</v>
      </c>
      <c r="BB71" s="5">
        <v>-0.12191754</v>
      </c>
      <c r="BC71" s="5">
        <v>-0.13379328000000001</v>
      </c>
      <c r="BD71" s="5">
        <v>-0.14432063000000001</v>
      </c>
      <c r="BE71" s="5">
        <v>-0.15357795000000002</v>
      </c>
      <c r="BF71" s="5">
        <v>-0.16176171</v>
      </c>
      <c r="BG71" s="5">
        <v>-0.16912837</v>
      </c>
      <c r="BH71" s="5">
        <v>-0.17619090999999998</v>
      </c>
      <c r="BI71" s="5">
        <v>-0.18319596999999999</v>
      </c>
      <c r="BK71" t="s">
        <v>124</v>
      </c>
      <c r="BL71" s="5">
        <v>21520.464843999998</v>
      </c>
      <c r="BM71" s="5">
        <v>21930.380172444522</v>
      </c>
      <c r="BN71" s="5">
        <v>22353.092655183478</v>
      </c>
      <c r="BO71" s="5">
        <v>22785.870872153555</v>
      </c>
      <c r="BP71" s="5">
        <v>23225.066234457099</v>
      </c>
      <c r="BQ71" s="5">
        <v>23667.376031044641</v>
      </c>
      <c r="BR71" s="5">
        <v>24110.287295749007</v>
      </c>
      <c r="BS71" s="5">
        <v>24553.149886620125</v>
      </c>
      <c r="BT71" s="5">
        <v>24996.184486862654</v>
      </c>
      <c r="BU71" s="5">
        <v>25437.854571847605</v>
      </c>
      <c r="BV71" s="5">
        <v>25877.888798345994</v>
      </c>
      <c r="BW71" s="5">
        <v>26318.408536763196</v>
      </c>
      <c r="BX71" s="5">
        <v>26757.589779553335</v>
      </c>
      <c r="BY71" s="5">
        <v>27195.681811888142</v>
      </c>
      <c r="BZ71" s="5">
        <v>27631.381532339376</v>
      </c>
      <c r="CA71" s="5">
        <v>28063.522191254018</v>
      </c>
      <c r="CB71" s="5">
        <v>28491.969789096882</v>
      </c>
      <c r="CC71" s="5">
        <v>28916.846112740164</v>
      </c>
      <c r="CD71" s="5">
        <v>29337.971629486656</v>
      </c>
      <c r="CE71" s="5">
        <v>29754.982092136364</v>
      </c>
      <c r="CF71" s="5">
        <v>30167.704923550122</v>
      </c>
      <c r="CG71" s="5">
        <v>30575.880435986965</v>
      </c>
      <c r="CH71" s="5">
        <v>30979.219570170102</v>
      </c>
      <c r="CI71" s="5">
        <v>31377.454927833714</v>
      </c>
      <c r="CJ71" s="5">
        <v>31770.323337654991</v>
      </c>
      <c r="CK71" s="5">
        <v>32157.534650053312</v>
      </c>
      <c r="CL71" s="5">
        <v>32538.795488193144</v>
      </c>
      <c r="CM71" s="5">
        <v>32913.72816628193</v>
      </c>
      <c r="CN71" s="5">
        <v>33282.043808823895</v>
      </c>
      <c r="CP71" s="5"/>
    </row>
    <row r="72" spans="1:94" x14ac:dyDescent="0.25">
      <c r="A72" t="s">
        <v>125</v>
      </c>
      <c r="B72" s="5">
        <v>0</v>
      </c>
      <c r="C72" s="5">
        <v>0</v>
      </c>
      <c r="D72" s="5">
        <v>0</v>
      </c>
      <c r="E72" s="5">
        <v>0</v>
      </c>
      <c r="F72" s="5">
        <v>0</v>
      </c>
      <c r="G72" s="5">
        <v>0</v>
      </c>
      <c r="H72" s="5">
        <v>0</v>
      </c>
      <c r="I72" s="5">
        <v>0</v>
      </c>
      <c r="J72" s="5">
        <v>0</v>
      </c>
      <c r="K72" s="5">
        <v>-1.495988E-2</v>
      </c>
      <c r="L72" s="5">
        <v>-5.9151299999999997E-2</v>
      </c>
      <c r="M72" s="5">
        <v>-0.115897</v>
      </c>
      <c r="N72" s="5">
        <v>-0.176454</v>
      </c>
      <c r="O72" s="5">
        <v>-0.230796</v>
      </c>
      <c r="P72" s="5">
        <v>-0.267175</v>
      </c>
      <c r="Q72" s="5">
        <v>-0.28702800000000001</v>
      </c>
      <c r="R72" s="5">
        <v>-0.29577500000000001</v>
      </c>
      <c r="S72" s="5">
        <v>-0.29719499999999999</v>
      </c>
      <c r="T72" s="5">
        <v>-0.29380499999999998</v>
      </c>
      <c r="U72" s="5">
        <v>-0.28792499999999999</v>
      </c>
      <c r="V72" s="5">
        <v>-0.280887</v>
      </c>
      <c r="W72" s="5">
        <v>-0.27352300000000002</v>
      </c>
      <c r="X72" s="5">
        <v>-0.26623599999999997</v>
      </c>
      <c r="Y72" s="5">
        <v>-0.259241</v>
      </c>
      <c r="Z72" s="5">
        <v>-0.252558</v>
      </c>
      <c r="AA72" s="5">
        <v>-0.24607100000000001</v>
      </c>
      <c r="AB72" s="5">
        <v>-0.239561</v>
      </c>
      <c r="AC72" s="5">
        <v>-0.232795</v>
      </c>
      <c r="AD72" s="5">
        <v>-0.22548599999999999</v>
      </c>
      <c r="AF72" t="s">
        <v>125</v>
      </c>
      <c r="AG72" s="5">
        <v>1.8785640000000001E-3</v>
      </c>
      <c r="AH72" s="5">
        <v>5.1098819999999996E-3</v>
      </c>
      <c r="AI72" s="5">
        <v>9.5684700000000008E-3</v>
      </c>
      <c r="AJ72" s="5">
        <v>1.4235329999999999E-2</v>
      </c>
      <c r="AK72" s="5">
        <v>6.7811520000000004E-3</v>
      </c>
      <c r="AL72" s="5">
        <v>-4.1657209999999998E-3</v>
      </c>
      <c r="AM72" s="5">
        <v>-1.1845339999999999E-2</v>
      </c>
      <c r="AN72" s="5">
        <v>-1.7258659999999999E-2</v>
      </c>
      <c r="AO72" s="5">
        <v>-2.204391E-2</v>
      </c>
      <c r="AP72" s="5">
        <v>-5.255634E-2</v>
      </c>
      <c r="AQ72" s="5">
        <v>-0.11390733</v>
      </c>
      <c r="AR72" s="5">
        <v>-0.18013468999999999</v>
      </c>
      <c r="AS72" s="5">
        <v>-0.24544786000000002</v>
      </c>
      <c r="AT72" s="5">
        <v>-0.30223224999999998</v>
      </c>
      <c r="AU72" s="5">
        <v>-0.33966103999999997</v>
      </c>
      <c r="AV72" s="5">
        <v>-0.36082891</v>
      </c>
      <c r="AW72" s="5">
        <v>-0.37067521000000003</v>
      </c>
      <c r="AX72" s="5">
        <v>-0.37259587999999999</v>
      </c>
      <c r="AY72" s="5">
        <v>-0.36975569999999996</v>
      </c>
      <c r="AZ72" s="5">
        <v>-0.36383637000000002</v>
      </c>
      <c r="BA72" s="5">
        <v>-0.35600261999999999</v>
      </c>
      <c r="BB72" s="5">
        <v>-0.34718433000000004</v>
      </c>
      <c r="BC72" s="5">
        <v>-0.33802026999999996</v>
      </c>
      <c r="BD72" s="5">
        <v>-0.32871529999999999</v>
      </c>
      <c r="BE72" s="5">
        <v>-0.31933836999999998</v>
      </c>
      <c r="BF72" s="5">
        <v>-0.31040268000000004</v>
      </c>
      <c r="BG72" s="5">
        <v>-0.30287947999999998</v>
      </c>
      <c r="BH72" s="5">
        <v>-0.29681199000000003</v>
      </c>
      <c r="BI72" s="5">
        <v>-0.29140204999999997</v>
      </c>
      <c r="BK72" t="s">
        <v>125</v>
      </c>
      <c r="BL72" s="5">
        <v>27157.905159417365</v>
      </c>
      <c r="BM72" s="5">
        <v>27736.121427347854</v>
      </c>
      <c r="BN72" s="5">
        <v>28307.332955697042</v>
      </c>
      <c r="BO72" s="5">
        <v>28876.545285762113</v>
      </c>
      <c r="BP72" s="5">
        <v>29443.692348145552</v>
      </c>
      <c r="BQ72" s="5">
        <v>30015.706332012705</v>
      </c>
      <c r="BR72" s="5">
        <v>30599.908289381987</v>
      </c>
      <c r="BS72" s="5">
        <v>31197.48148993529</v>
      </c>
      <c r="BT72" s="5">
        <v>31807.888268064555</v>
      </c>
      <c r="BU72" s="5">
        <v>32419.816225858787</v>
      </c>
      <c r="BV72" s="5">
        <v>33030.149428461344</v>
      </c>
      <c r="BW72" s="5">
        <v>33645.543124494769</v>
      </c>
      <c r="BX72" s="5">
        <v>34264.244619845304</v>
      </c>
      <c r="BY72" s="5">
        <v>34888.794661894404</v>
      </c>
      <c r="BZ72" s="5">
        <v>35522.755850048983</v>
      </c>
      <c r="CA72" s="5">
        <v>36165.125110696506</v>
      </c>
      <c r="CB72" s="5">
        <v>36814.5059512878</v>
      </c>
      <c r="CC72" s="5">
        <v>37470.002165977894</v>
      </c>
      <c r="CD72" s="5">
        <v>38130.587440087962</v>
      </c>
      <c r="CE72" s="5">
        <v>38795.788729981541</v>
      </c>
      <c r="CF72" s="5">
        <v>39465.379769939769</v>
      </c>
      <c r="CG72" s="5">
        <v>40139.053825195042</v>
      </c>
      <c r="CH72" s="5">
        <v>40816.480742127758</v>
      </c>
      <c r="CI72" s="5">
        <v>41497.532867216847</v>
      </c>
      <c r="CJ72" s="5">
        <v>42182.068761960436</v>
      </c>
      <c r="CK72" s="5">
        <v>42869.708027267603</v>
      </c>
      <c r="CL72" s="5">
        <v>43559.832079278429</v>
      </c>
      <c r="CM72" s="5">
        <v>44252.159960019191</v>
      </c>
      <c r="CN72" s="5">
        <v>44946.755449053235</v>
      </c>
      <c r="CP72" s="5"/>
    </row>
    <row r="73" spans="1:94" x14ac:dyDescent="0.25">
      <c r="A73" t="s">
        <v>126</v>
      </c>
      <c r="B73" s="5">
        <v>0</v>
      </c>
      <c r="C73" s="5">
        <v>0</v>
      </c>
      <c r="D73" s="5">
        <v>0</v>
      </c>
      <c r="E73" s="5">
        <v>0</v>
      </c>
      <c r="F73" s="5">
        <v>0</v>
      </c>
      <c r="G73" s="5">
        <v>0</v>
      </c>
      <c r="H73" s="5">
        <v>0</v>
      </c>
      <c r="I73" s="5">
        <v>0</v>
      </c>
      <c r="J73" s="5">
        <v>0</v>
      </c>
      <c r="K73" s="5">
        <v>-7.8441029999999995E-2</v>
      </c>
      <c r="L73" s="5">
        <v>-0.25586999999999999</v>
      </c>
      <c r="M73" s="5">
        <v>-0.35066799999999998</v>
      </c>
      <c r="N73" s="5">
        <v>-0.41564200000000001</v>
      </c>
      <c r="O73" s="5">
        <v>-0.42266100000000001</v>
      </c>
      <c r="P73" s="5">
        <v>-0.36247699999999999</v>
      </c>
      <c r="Q73" s="5">
        <v>-0.30203999999999998</v>
      </c>
      <c r="R73" s="5">
        <v>-0.25258599999999998</v>
      </c>
      <c r="S73" s="5">
        <v>-0.20921200000000001</v>
      </c>
      <c r="T73" s="5">
        <v>-0.16968</v>
      </c>
      <c r="U73" s="5">
        <v>-0.137269</v>
      </c>
      <c r="V73" s="5">
        <v>-0.10881200000000001</v>
      </c>
      <c r="W73" s="5">
        <v>-8.3676200000000006E-2</v>
      </c>
      <c r="X73" s="5">
        <v>-6.0359019999999999E-2</v>
      </c>
      <c r="Y73" s="5">
        <v>-3.8360610000000003E-2</v>
      </c>
      <c r="Z73" s="5">
        <v>-1.6649480000000001E-2</v>
      </c>
      <c r="AA73" s="5">
        <v>5.5622290000000001E-3</v>
      </c>
      <c r="AB73" s="5">
        <v>2.911149E-2</v>
      </c>
      <c r="AC73" s="5">
        <v>5.4503540000000003E-2</v>
      </c>
      <c r="AD73" s="5">
        <v>8.2509429999999995E-2</v>
      </c>
      <c r="AF73" t="s">
        <v>126</v>
      </c>
      <c r="AG73" s="5">
        <v>4.900003E-3</v>
      </c>
      <c r="AH73" s="5">
        <v>1.2149689999999999E-2</v>
      </c>
      <c r="AI73" s="5">
        <v>1.8016919999999999E-2</v>
      </c>
      <c r="AJ73" s="5">
        <v>2.1096799999999999E-2</v>
      </c>
      <c r="AK73" s="5">
        <v>-1.9985419999999999E-3</v>
      </c>
      <c r="AL73" s="5">
        <v>-4.1008529999999998E-3</v>
      </c>
      <c r="AM73" s="5">
        <v>-7.83995E-3</v>
      </c>
      <c r="AN73" s="5">
        <v>-9.4102590000000007E-3</v>
      </c>
      <c r="AO73" s="5">
        <v>-1.6345229999999999E-2</v>
      </c>
      <c r="AP73" s="5">
        <v>-0.10504869</v>
      </c>
      <c r="AQ73" s="5">
        <v>-0.29969972</v>
      </c>
      <c r="AR73" s="5">
        <v>-0.40455814000000001</v>
      </c>
      <c r="AS73" s="5">
        <v>-0.46817655000000002</v>
      </c>
      <c r="AT73" s="5">
        <v>-0.46978138000000003</v>
      </c>
      <c r="AU73" s="5">
        <v>-0.39754709999999999</v>
      </c>
      <c r="AV73" s="5">
        <v>-0.32224390999999997</v>
      </c>
      <c r="AW73" s="5">
        <v>-0.26299396999999997</v>
      </c>
      <c r="AX73" s="5">
        <v>-0.211129978</v>
      </c>
      <c r="AY73" s="5">
        <v>-0.16410955299999999</v>
      </c>
      <c r="AZ73" s="5">
        <v>-0.12326352</v>
      </c>
      <c r="BA73" s="5">
        <v>-9.0218790000000007E-2</v>
      </c>
      <c r="BB73" s="5">
        <v>-6.4689049999999998E-2</v>
      </c>
      <c r="BC73" s="5">
        <v>-4.3508939999999996E-2</v>
      </c>
      <c r="BD73" s="5">
        <v>-2.7696170000000003E-2</v>
      </c>
      <c r="BE73" s="5">
        <v>-1.2102190000000002E-2</v>
      </c>
      <c r="BF73" s="5">
        <v>3.647005E-3</v>
      </c>
      <c r="BG73" s="5">
        <v>2.4999265999999999E-2</v>
      </c>
      <c r="BH73" s="5">
        <v>4.8233372000000004E-2</v>
      </c>
      <c r="BI73" s="5">
        <v>7.406128599999999E-2</v>
      </c>
      <c r="BK73" t="s">
        <v>126</v>
      </c>
      <c r="BL73" s="5">
        <v>16751.35136141305</v>
      </c>
      <c r="BM73" s="5">
        <v>17031.402021047223</v>
      </c>
      <c r="BN73" s="5">
        <v>17303.758059291482</v>
      </c>
      <c r="BO73" s="5">
        <v>17588.787308670937</v>
      </c>
      <c r="BP73" s="5">
        <v>17881.320468414124</v>
      </c>
      <c r="BQ73" s="5">
        <v>18201.517511413909</v>
      </c>
      <c r="BR73" s="5">
        <v>18544.872841268501</v>
      </c>
      <c r="BS73" s="5">
        <v>18894.06548955851</v>
      </c>
      <c r="BT73" s="5">
        <v>19258.662278207077</v>
      </c>
      <c r="BU73" s="5">
        <v>19608.853897234978</v>
      </c>
      <c r="BV73" s="5">
        <v>19938.007473545596</v>
      </c>
      <c r="BW73" s="5">
        <v>20283.411816418949</v>
      </c>
      <c r="BX73" s="5">
        <v>20623.899172483838</v>
      </c>
      <c r="BY73" s="5">
        <v>20977.446405323197</v>
      </c>
      <c r="BZ73" s="5">
        <v>21348.099840984272</v>
      </c>
      <c r="CA73" s="5">
        <v>21721.407167195368</v>
      </c>
      <c r="CB73" s="5">
        <v>22093.984703376416</v>
      </c>
      <c r="CC73" s="5">
        <v>22467.466357424975</v>
      </c>
      <c r="CD73" s="5">
        <v>22842.437982719253</v>
      </c>
      <c r="CE73" s="5">
        <v>23218.600392015258</v>
      </c>
      <c r="CF73" s="5">
        <v>23595.524526327779</v>
      </c>
      <c r="CG73" s="5">
        <v>23973.141406514675</v>
      </c>
      <c r="CH73" s="5">
        <v>24352.018742709548</v>
      </c>
      <c r="CI73" s="5">
        <v>24731.821082768718</v>
      </c>
      <c r="CJ73" s="5">
        <v>25113.679564023449</v>
      </c>
      <c r="CK73" s="5">
        <v>25497.567090452289</v>
      </c>
      <c r="CL73" s="5">
        <v>25884.768327743794</v>
      </c>
      <c r="CM73" s="5">
        <v>26274.225965750462</v>
      </c>
      <c r="CN73" s="5">
        <v>26666.012388355179</v>
      </c>
      <c r="CP73" s="5"/>
    </row>
    <row r="74" spans="1:94" x14ac:dyDescent="0.25">
      <c r="A74" t="s">
        <v>127</v>
      </c>
      <c r="B74" s="5">
        <v>0</v>
      </c>
      <c r="C74" s="5">
        <v>0</v>
      </c>
      <c r="D74" s="5">
        <v>0</v>
      </c>
      <c r="E74" s="5">
        <v>0</v>
      </c>
      <c r="F74" s="5">
        <v>0</v>
      </c>
      <c r="G74" s="5">
        <v>0</v>
      </c>
      <c r="H74" s="5">
        <v>0</v>
      </c>
      <c r="I74" s="5">
        <v>0</v>
      </c>
      <c r="J74" s="5">
        <v>0</v>
      </c>
      <c r="K74" s="5">
        <v>-8.6112449999999993E-2</v>
      </c>
      <c r="L74" s="5">
        <v>-0.27893099999999998</v>
      </c>
      <c r="M74" s="5">
        <v>-0.39073799999999997</v>
      </c>
      <c r="N74" s="5">
        <v>-0.48133100000000001</v>
      </c>
      <c r="O74" s="5">
        <v>-0.51488999999999996</v>
      </c>
      <c r="P74" s="5">
        <v>-0.47422900000000001</v>
      </c>
      <c r="Q74" s="5">
        <v>-0.43061100000000002</v>
      </c>
      <c r="R74" s="5">
        <v>-0.39753500000000003</v>
      </c>
      <c r="S74" s="5">
        <v>-0.36840899999999999</v>
      </c>
      <c r="T74" s="5">
        <v>-0.34076800000000002</v>
      </c>
      <c r="U74" s="5">
        <v>-0.31877100000000003</v>
      </c>
      <c r="V74" s="5">
        <v>-0.29953000000000002</v>
      </c>
      <c r="W74" s="5">
        <v>-0.28275400000000001</v>
      </c>
      <c r="X74" s="5">
        <v>-0.267042</v>
      </c>
      <c r="Y74" s="5">
        <v>-0.25222699999999998</v>
      </c>
      <c r="Z74" s="5">
        <v>-0.237349</v>
      </c>
      <c r="AA74" s="5">
        <v>-0.22187699999999999</v>
      </c>
      <c r="AB74" s="5">
        <v>-0.20514299999999999</v>
      </c>
      <c r="AC74" s="5">
        <v>-0.18690899999999999</v>
      </c>
      <c r="AD74" s="5">
        <v>-0.166653</v>
      </c>
      <c r="AF74" t="s">
        <v>127</v>
      </c>
      <c r="AG74" s="5">
        <v>7.6657850000000003E-4</v>
      </c>
      <c r="AH74" s="5">
        <v>8.451709E-4</v>
      </c>
      <c r="AI74" s="5">
        <v>8.9440349999999995E-4</v>
      </c>
      <c r="AJ74" s="5">
        <v>1.5724019999999999E-4</v>
      </c>
      <c r="AK74" s="5">
        <v>-3.1062079999999999E-2</v>
      </c>
      <c r="AL74" s="5">
        <v>-3.7362289999999999E-2</v>
      </c>
      <c r="AM74" s="5">
        <v>-4.056862E-2</v>
      </c>
      <c r="AN74" s="5">
        <v>-4.1549160000000002E-2</v>
      </c>
      <c r="AO74" s="5">
        <v>-4.4842409999999999E-2</v>
      </c>
      <c r="AP74" s="5">
        <v>-0.14635714</v>
      </c>
      <c r="AQ74" s="5">
        <v>-0.35478625999999996</v>
      </c>
      <c r="AR74" s="5">
        <v>-0.47202652</v>
      </c>
      <c r="AS74" s="5">
        <v>-0.55867346000000007</v>
      </c>
      <c r="AT74" s="5">
        <v>-0.58398474999999994</v>
      </c>
      <c r="AU74" s="5">
        <v>-0.53122352000000006</v>
      </c>
      <c r="AV74" s="5">
        <v>-0.47128687000000002</v>
      </c>
      <c r="AW74" s="5">
        <v>-0.42903164000000005</v>
      </c>
      <c r="AX74" s="5">
        <v>-0.39125474999999998</v>
      </c>
      <c r="AY74" s="5">
        <v>-0.35599318000000002</v>
      </c>
      <c r="AZ74" s="5">
        <v>-0.327593358</v>
      </c>
      <c r="BA74" s="5">
        <v>-0.30529283600000001</v>
      </c>
      <c r="BB74" s="5">
        <v>-0.28947126299999998</v>
      </c>
      <c r="BC74" s="5">
        <v>-0.27672140200000001</v>
      </c>
      <c r="BD74" s="5">
        <v>-0.26902220999999998</v>
      </c>
      <c r="BE74" s="5">
        <v>-0.26096544999999999</v>
      </c>
      <c r="BF74" s="5">
        <v>-0.25189205999999997</v>
      </c>
      <c r="BG74" s="5">
        <v>-0.23565039999999998</v>
      </c>
      <c r="BH74" s="5">
        <v>-0.21843056999999999</v>
      </c>
      <c r="BI74" s="5">
        <v>-0.19949416</v>
      </c>
      <c r="BK74" t="s">
        <v>127</v>
      </c>
      <c r="BL74" s="5">
        <v>11607.347980032244</v>
      </c>
      <c r="BM74" s="5">
        <v>11813.77992640045</v>
      </c>
      <c r="BN74" s="5">
        <v>12014.310603779073</v>
      </c>
      <c r="BO74" s="5">
        <v>12222.65078166316</v>
      </c>
      <c r="BP74" s="5">
        <v>12434.37640375609</v>
      </c>
      <c r="BQ74" s="5">
        <v>12666.101072476244</v>
      </c>
      <c r="BR74" s="5">
        <v>12912.024702238978</v>
      </c>
      <c r="BS74" s="5">
        <v>13161.806552858001</v>
      </c>
      <c r="BT74" s="5">
        <v>13422.245799084985</v>
      </c>
      <c r="BU74" s="5">
        <v>13670.375834840124</v>
      </c>
      <c r="BV74" s="5">
        <v>13903.809337644501</v>
      </c>
      <c r="BW74" s="5">
        <v>14149.567729513086</v>
      </c>
      <c r="BX74" s="5">
        <v>14390.362730542194</v>
      </c>
      <c r="BY74" s="5">
        <v>14640.948835993951</v>
      </c>
      <c r="BZ74" s="5">
        <v>14904.528072643488</v>
      </c>
      <c r="CA74" s="5">
        <v>15171.03255062314</v>
      </c>
      <c r="CB74" s="5">
        <v>15436.903534157702</v>
      </c>
      <c r="CC74" s="5">
        <v>15704.047104833946</v>
      </c>
      <c r="CD74" s="5">
        <v>15972.83022923361</v>
      </c>
      <c r="CE74" s="5">
        <v>16242.415517690521</v>
      </c>
      <c r="CF74" s="5">
        <v>16512.899044678856</v>
      </c>
      <c r="CG74" s="5">
        <v>16784.12474293997</v>
      </c>
      <c r="CH74" s="5">
        <v>17056.546671039621</v>
      </c>
      <c r="CI74" s="5">
        <v>17329.733464238325</v>
      </c>
      <c r="CJ74" s="5">
        <v>17604.504356307261</v>
      </c>
      <c r="CK74" s="5">
        <v>17880.86675342072</v>
      </c>
      <c r="CL74" s="5">
        <v>18159.826887405899</v>
      </c>
      <c r="CM74" s="5">
        <v>18440.171747138163</v>
      </c>
      <c r="CN74" s="5">
        <v>18721.905131228639</v>
      </c>
      <c r="CP74" s="5"/>
    </row>
    <row r="75" spans="1:94" x14ac:dyDescent="0.25">
      <c r="A75" t="s">
        <v>128</v>
      </c>
      <c r="B75" s="5">
        <v>0</v>
      </c>
      <c r="C75" s="5">
        <v>0</v>
      </c>
      <c r="D75" s="5">
        <v>0</v>
      </c>
      <c r="E75" s="5">
        <v>0</v>
      </c>
      <c r="F75" s="5">
        <v>0</v>
      </c>
      <c r="G75" s="5">
        <v>0</v>
      </c>
      <c r="H75" s="5">
        <v>0</v>
      </c>
      <c r="I75" s="5">
        <v>0</v>
      </c>
      <c r="J75" s="5">
        <v>0</v>
      </c>
      <c r="K75" s="5">
        <v>1.029978E-2</v>
      </c>
      <c r="L75" s="5">
        <v>3.9401989999999998E-2</v>
      </c>
      <c r="M75" s="5">
        <v>3.163999E-2</v>
      </c>
      <c r="N75" s="5">
        <v>1.4412640000000001E-2</v>
      </c>
      <c r="O75" s="5">
        <v>-1.911274E-2</v>
      </c>
      <c r="P75" s="5">
        <v>-6.9577310000000003E-2</v>
      </c>
      <c r="Q75" s="5">
        <v>-0.111509</v>
      </c>
      <c r="R75" s="5">
        <v>-0.138741</v>
      </c>
      <c r="S75" s="5">
        <v>-0.158854</v>
      </c>
      <c r="T75" s="5">
        <v>-0.174682</v>
      </c>
      <c r="U75" s="5">
        <v>-0.18571499999999999</v>
      </c>
      <c r="V75" s="5">
        <v>-0.19367899999999999</v>
      </c>
      <c r="W75" s="5">
        <v>-0.19895599999999999</v>
      </c>
      <c r="X75" s="5">
        <v>-0.202232</v>
      </c>
      <c r="Y75" s="5">
        <v>-0.20328199999999999</v>
      </c>
      <c r="Z75" s="5">
        <v>-0.20224200000000001</v>
      </c>
      <c r="AA75" s="5">
        <v>-0.19864000000000001</v>
      </c>
      <c r="AB75" s="5">
        <v>-0.191993</v>
      </c>
      <c r="AC75" s="5">
        <v>-0.181504</v>
      </c>
      <c r="AD75" s="5">
        <v>-0.166375</v>
      </c>
      <c r="AF75" t="s">
        <v>128</v>
      </c>
      <c r="AG75" s="5">
        <v>5.2506990000000002E-3</v>
      </c>
      <c r="AH75" s="5">
        <v>1.4427519999999999E-2</v>
      </c>
      <c r="AI75" s="5">
        <v>2.486828E-2</v>
      </c>
      <c r="AJ75" s="5">
        <v>3.4296489999999999E-2</v>
      </c>
      <c r="AK75" s="5">
        <v>2.4511310000000001E-2</v>
      </c>
      <c r="AL75" s="5">
        <v>1.6896600000000001E-2</v>
      </c>
      <c r="AM75" s="5">
        <v>7.4674959999999997E-3</v>
      </c>
      <c r="AN75" s="5">
        <v>2.1457210000000001E-4</v>
      </c>
      <c r="AO75" s="5">
        <v>-8.3743399999999992E-3</v>
      </c>
      <c r="AP75" s="5">
        <v>-3.8694819999999998E-2</v>
      </c>
      <c r="AQ75" s="5">
        <v>-2.5960670000000005E-2</v>
      </c>
      <c r="AR75" s="5">
        <v>-4.7640410000000001E-2</v>
      </c>
      <c r="AS75" s="5">
        <v>-7.6449599999999993E-2</v>
      </c>
      <c r="AT75" s="5">
        <v>-0.12177374000000001</v>
      </c>
      <c r="AU75" s="5">
        <v>-0.18112831000000001</v>
      </c>
      <c r="AV75" s="5">
        <v>-0.23660799999999998</v>
      </c>
      <c r="AW75" s="5">
        <v>-0.27194799999999997</v>
      </c>
      <c r="AX75" s="5">
        <v>-0.30047400000000002</v>
      </c>
      <c r="AY75" s="5">
        <v>-0.32519799999999999</v>
      </c>
      <c r="AZ75" s="5">
        <v>-0.34004599999999996</v>
      </c>
      <c r="BA75" s="5">
        <v>-0.350551</v>
      </c>
      <c r="BB75" s="5">
        <v>-0.35629900000000003</v>
      </c>
      <c r="BC75" s="5">
        <v>-0.35952600000000001</v>
      </c>
      <c r="BD75" s="5">
        <v>-0.35819099999999998</v>
      </c>
      <c r="BE75" s="5">
        <v>-0.35441100000000003</v>
      </c>
      <c r="BF75" s="5">
        <v>-0.34959200000000001</v>
      </c>
      <c r="BG75" s="5">
        <v>-0.34792499999999998</v>
      </c>
      <c r="BH75" s="5">
        <v>-0.343694</v>
      </c>
      <c r="BI75" s="5">
        <v>-0.336169</v>
      </c>
      <c r="BK75" t="s">
        <v>128</v>
      </c>
      <c r="BL75" s="5">
        <v>14921.711342370259</v>
      </c>
      <c r="BM75" s="5">
        <v>15254.429723731782</v>
      </c>
      <c r="BN75" s="5">
        <v>15593.148224427059</v>
      </c>
      <c r="BO75" s="5">
        <v>15932.2648559638</v>
      </c>
      <c r="BP75" s="5">
        <v>16269.687931437074</v>
      </c>
      <c r="BQ75" s="5">
        <v>16604.410704809052</v>
      </c>
      <c r="BR75" s="5">
        <v>16941.739282153139</v>
      </c>
      <c r="BS75" s="5">
        <v>17285.404122074702</v>
      </c>
      <c r="BT75" s="5">
        <v>17628.199541896265</v>
      </c>
      <c r="BU75" s="5">
        <v>17972.653896704825</v>
      </c>
      <c r="BV75" s="5">
        <v>18330.523618419877</v>
      </c>
      <c r="BW75" s="5">
        <v>18685.972527019247</v>
      </c>
      <c r="BX75" s="5">
        <v>19049.541420700629</v>
      </c>
      <c r="BY75" s="5">
        <v>19412.055391010832</v>
      </c>
      <c r="BZ75" s="5">
        <v>19773.492442513598</v>
      </c>
      <c r="CA75" s="5">
        <v>20136.762649901862</v>
      </c>
      <c r="CB75" s="5">
        <v>20505.884438669396</v>
      </c>
      <c r="CC75" s="5">
        <v>20877.986035659407</v>
      </c>
      <c r="CD75" s="5">
        <v>21252.372280981446</v>
      </c>
      <c r="CE75" s="5">
        <v>21630.663687200904</v>
      </c>
      <c r="CF75" s="5">
        <v>22011.781350325116</v>
      </c>
      <c r="CG75" s="5">
        <v>22395.909121714143</v>
      </c>
      <c r="CH75" s="5">
        <v>22782.551070915906</v>
      </c>
      <c r="CI75" s="5">
        <v>23172.285970371307</v>
      </c>
      <c r="CJ75" s="5">
        <v>23564.680349912982</v>
      </c>
      <c r="CK75" s="5">
        <v>23959.451641588967</v>
      </c>
      <c r="CL75" s="5">
        <v>24355.599738045006</v>
      </c>
      <c r="CM75" s="5">
        <v>24754.504337722836</v>
      </c>
      <c r="CN75" s="5">
        <v>25156.389401663731</v>
      </c>
      <c r="CP75" s="5"/>
    </row>
    <row r="76" spans="1:94" x14ac:dyDescent="0.25">
      <c r="A76" t="s">
        <v>129</v>
      </c>
      <c r="B76" s="5">
        <v>0</v>
      </c>
      <c r="C76" s="5">
        <v>0</v>
      </c>
      <c r="D76" s="5">
        <v>0</v>
      </c>
      <c r="E76" s="5">
        <v>0</v>
      </c>
      <c r="F76" s="5">
        <v>0</v>
      </c>
      <c r="G76" s="5">
        <v>0</v>
      </c>
      <c r="H76" s="5">
        <v>0</v>
      </c>
      <c r="I76" s="5">
        <v>0</v>
      </c>
      <c r="J76" s="5">
        <v>0</v>
      </c>
      <c r="K76" s="5">
        <v>-1.9017299999999999E-3</v>
      </c>
      <c r="L76" s="5">
        <v>1.9382119999999999E-2</v>
      </c>
      <c r="M76" s="5">
        <v>2.7208320000000001E-2</v>
      </c>
      <c r="N76" s="5">
        <v>3.6831250000000003E-2</v>
      </c>
      <c r="O76" s="5">
        <v>3.685078E-2</v>
      </c>
      <c r="P76" s="5">
        <v>1.8831549999999999E-2</v>
      </c>
      <c r="Q76" s="5">
        <v>4.0602399999999997E-3</v>
      </c>
      <c r="R76" s="5">
        <v>-5.22552E-3</v>
      </c>
      <c r="S76" s="5">
        <v>-1.216617E-2</v>
      </c>
      <c r="T76" s="5">
        <v>-1.8430459999999999E-2</v>
      </c>
      <c r="U76" s="5">
        <v>-2.2417550000000001E-2</v>
      </c>
      <c r="V76" s="5">
        <v>-2.5472129999999999E-2</v>
      </c>
      <c r="W76" s="5">
        <v>-2.7387789999999999E-2</v>
      </c>
      <c r="X76" s="5">
        <v>-2.8311360000000001E-2</v>
      </c>
      <c r="Y76" s="5">
        <v>-2.783971E-2</v>
      </c>
      <c r="Z76" s="5">
        <v>-2.5746120000000001E-2</v>
      </c>
      <c r="AA76" s="5">
        <v>-2.1636570000000001E-2</v>
      </c>
      <c r="AB76" s="5">
        <v>-1.49987E-2</v>
      </c>
      <c r="AC76" s="5">
        <v>-5.2802459999999997E-3</v>
      </c>
      <c r="AD76" s="5">
        <v>8.1703850000000005E-3</v>
      </c>
      <c r="AF76" t="s">
        <v>129</v>
      </c>
      <c r="AG76" s="5">
        <v>5.558131E-3</v>
      </c>
      <c r="AH76" s="5">
        <v>4.658003E-3</v>
      </c>
      <c r="AI76" s="5">
        <v>6.5661809999999999E-3</v>
      </c>
      <c r="AJ76" s="5">
        <v>1.0637860000000001E-2</v>
      </c>
      <c r="AK76" s="5">
        <v>-3.253466E-3</v>
      </c>
      <c r="AL76" s="5">
        <v>-9.7433420000000003E-3</v>
      </c>
      <c r="AM76" s="5">
        <v>-1.160372E-2</v>
      </c>
      <c r="AN76" s="5">
        <v>-1.285709E-2</v>
      </c>
      <c r="AO76" s="5">
        <v>-1.261207E-2</v>
      </c>
      <c r="AP76" s="5">
        <v>-3.608219E-2</v>
      </c>
      <c r="AQ76" s="5">
        <v>-2.3069280000000001E-2</v>
      </c>
      <c r="AR76" s="5">
        <v>-1.6281999999999998E-2</v>
      </c>
      <c r="AS76" s="5">
        <v>-5.914019999999999E-3</v>
      </c>
      <c r="AT76" s="5">
        <v>-3.7571299999999974E-3</v>
      </c>
      <c r="AU76" s="5">
        <v>-2.0727010000000001E-2</v>
      </c>
      <c r="AV76" s="5">
        <v>-3.379153E-2</v>
      </c>
      <c r="AW76" s="5">
        <v>-4.3440349999999996E-2</v>
      </c>
      <c r="AX76" s="5">
        <v>-5.0538120000000006E-2</v>
      </c>
      <c r="AY76" s="5">
        <v>-5.7892059999999995E-2</v>
      </c>
      <c r="AZ76" s="5">
        <v>-6.4058799999999999E-2</v>
      </c>
      <c r="BA76" s="5">
        <v>-6.9097000000000006E-2</v>
      </c>
      <c r="BB76" s="5">
        <v>-7.3163629999999993E-2</v>
      </c>
      <c r="BC76" s="5">
        <v>-7.6287739999999993E-2</v>
      </c>
      <c r="BD76" s="5">
        <v>-7.8292029999999999E-2</v>
      </c>
      <c r="BE76" s="5">
        <v>-7.8615770000000001E-2</v>
      </c>
      <c r="BF76" s="5">
        <v>-7.7012529999999996E-2</v>
      </c>
      <c r="BG76" s="5">
        <v>-7.3225449999999997E-2</v>
      </c>
      <c r="BH76" s="5">
        <v>-6.7931366000000007E-2</v>
      </c>
      <c r="BI76" s="5">
        <v>-6.0184034999999997E-2</v>
      </c>
      <c r="BK76" t="s">
        <v>129</v>
      </c>
      <c r="BL76" s="5">
        <v>13844.04751699304</v>
      </c>
      <c r="BM76" s="5">
        <v>14147.543685805524</v>
      </c>
      <c r="BN76" s="5">
        <v>14456.98157421054</v>
      </c>
      <c r="BO76" s="5">
        <v>14771.892189586351</v>
      </c>
      <c r="BP76" s="5">
        <v>15088.959128600538</v>
      </c>
      <c r="BQ76" s="5">
        <v>15413.667445359915</v>
      </c>
      <c r="BR76" s="5">
        <v>15741.730252914749</v>
      </c>
      <c r="BS76" s="5">
        <v>16075.009416001467</v>
      </c>
      <c r="BT76" s="5">
        <v>16406.398950378418</v>
      </c>
      <c r="BU76" s="5">
        <v>16736.343091870738</v>
      </c>
      <c r="BV76" s="5">
        <v>17074.873835308983</v>
      </c>
      <c r="BW76" s="5">
        <v>17415.147818002955</v>
      </c>
      <c r="BX76" s="5">
        <v>17760.398540407787</v>
      </c>
      <c r="BY76" s="5">
        <v>18107.26073941154</v>
      </c>
      <c r="BZ76" s="5">
        <v>18453.177000117485</v>
      </c>
      <c r="CA76" s="5">
        <v>18802.165941833577</v>
      </c>
      <c r="CB76" s="5">
        <v>19153.920053495814</v>
      </c>
      <c r="CC76" s="5">
        <v>19508.366509177053</v>
      </c>
      <c r="CD76" s="5">
        <v>19864.916557289987</v>
      </c>
      <c r="CE76" s="5">
        <v>20223.797760268531</v>
      </c>
      <c r="CF76" s="5">
        <v>20585.012593704807</v>
      </c>
      <c r="CG76" s="5">
        <v>20948.551706139478</v>
      </c>
      <c r="CH76" s="5">
        <v>21314.359197061036</v>
      </c>
      <c r="CI76" s="5">
        <v>21682.473040671553</v>
      </c>
      <c r="CJ76" s="5">
        <v>22052.98539551393</v>
      </c>
      <c r="CK76" s="5">
        <v>22425.923962251276</v>
      </c>
      <c r="CL76" s="5">
        <v>22801.316610707265</v>
      </c>
      <c r="CM76" s="5">
        <v>23178.978414115405</v>
      </c>
      <c r="CN76" s="5">
        <v>23559.085903200161</v>
      </c>
      <c r="CP76" s="5"/>
    </row>
    <row r="77" spans="1:94" x14ac:dyDescent="0.25">
      <c r="A77" t="s">
        <v>130</v>
      </c>
      <c r="B77" s="5">
        <v>0</v>
      </c>
      <c r="C77" s="5">
        <v>0</v>
      </c>
      <c r="D77" s="5">
        <v>0</v>
      </c>
      <c r="E77" s="5">
        <v>0</v>
      </c>
      <c r="F77" s="5">
        <v>0</v>
      </c>
      <c r="G77" s="5">
        <v>0</v>
      </c>
      <c r="H77" s="5">
        <v>0</v>
      </c>
      <c r="I77" s="5">
        <v>0</v>
      </c>
      <c r="J77" s="5">
        <v>0</v>
      </c>
      <c r="K77" s="5">
        <v>1.2591059999999999E-2</v>
      </c>
      <c r="L77" s="5">
        <v>4.9508780000000002E-2</v>
      </c>
      <c r="M77" s="5">
        <v>4.8439379999999997E-2</v>
      </c>
      <c r="N77" s="5">
        <v>3.6855449999999998E-2</v>
      </c>
      <c r="O77" s="5">
        <v>6.6114119999999997E-3</v>
      </c>
      <c r="P77" s="5">
        <v>-4.4063249999999998E-2</v>
      </c>
      <c r="Q77" s="5">
        <v>-8.7471519999999997E-2</v>
      </c>
      <c r="R77" s="5">
        <v>-0.11611299999999999</v>
      </c>
      <c r="S77" s="5">
        <v>-0.137438</v>
      </c>
      <c r="T77" s="5">
        <v>-0.15434300000000001</v>
      </c>
      <c r="U77" s="5">
        <v>-0.166217</v>
      </c>
      <c r="V77" s="5">
        <v>-0.17488600000000001</v>
      </c>
      <c r="W77" s="5">
        <v>-0.18077099999999999</v>
      </c>
      <c r="X77" s="5">
        <v>-0.18465500000000001</v>
      </c>
      <c r="Y77" s="5">
        <v>-0.186333</v>
      </c>
      <c r="Z77" s="5">
        <v>-0.18601899999999999</v>
      </c>
      <c r="AA77" s="5">
        <v>-0.18327099999999999</v>
      </c>
      <c r="AB77" s="5">
        <v>-0.17765500000000001</v>
      </c>
      <c r="AC77" s="5">
        <v>-0.16842499999999999</v>
      </c>
      <c r="AD77" s="5">
        <v>-0.15484100000000001</v>
      </c>
      <c r="AF77" t="s">
        <v>130</v>
      </c>
      <c r="AG77" s="5">
        <v>5.3559690000000004E-3</v>
      </c>
      <c r="AH77" s="5">
        <v>1.455745E-2</v>
      </c>
      <c r="AI77" s="5">
        <v>2.516875E-2</v>
      </c>
      <c r="AJ77" s="5">
        <v>3.477794E-2</v>
      </c>
      <c r="AK77" s="5">
        <v>2.4077680000000001E-2</v>
      </c>
      <c r="AL77" s="5">
        <v>1.6153359999999999E-2</v>
      </c>
      <c r="AM77" s="5">
        <v>6.5129289999999998E-3</v>
      </c>
      <c r="AN77" s="5">
        <v>-1.0112509999999999E-3</v>
      </c>
      <c r="AO77" s="5">
        <v>-9.7146430000000002E-3</v>
      </c>
      <c r="AP77" s="5">
        <v>-4.0022370000000002E-2</v>
      </c>
      <c r="AQ77" s="5">
        <v>-2.0112999999999992E-2</v>
      </c>
      <c r="AR77" s="5">
        <v>-3.5300539999999998E-2</v>
      </c>
      <c r="AS77" s="5">
        <v>-5.8745619999999998E-2</v>
      </c>
      <c r="AT77" s="5">
        <v>-0.10097958800000001</v>
      </c>
      <c r="AU77" s="5">
        <v>-0.16079525</v>
      </c>
      <c r="AV77" s="5">
        <v>-0.21787251999999999</v>
      </c>
      <c r="AW77" s="5">
        <v>-0.25489399999999995</v>
      </c>
      <c r="AX77" s="5">
        <v>-0.28482499999999999</v>
      </c>
      <c r="AY77" s="5">
        <v>-0.31086599999999998</v>
      </c>
      <c r="AZ77" s="5">
        <v>-0.32683899999999999</v>
      </c>
      <c r="BA77" s="5">
        <v>-0.338283</v>
      </c>
      <c r="BB77" s="5">
        <v>-0.34488399999999997</v>
      </c>
      <c r="BC77" s="5">
        <v>-0.348935</v>
      </c>
      <c r="BD77" s="5">
        <v>-0.34847400000000001</v>
      </c>
      <c r="BE77" s="5">
        <v>-0.345638</v>
      </c>
      <c r="BF77" s="5">
        <v>-0.34184899999999996</v>
      </c>
      <c r="BG77" s="5">
        <v>-0.34130000000000005</v>
      </c>
      <c r="BH77" s="5">
        <v>-0.33852099999999996</v>
      </c>
      <c r="BI77" s="5">
        <v>-0.33279500000000001</v>
      </c>
      <c r="BK77" t="s">
        <v>130</v>
      </c>
      <c r="BL77" s="5">
        <v>16573.401762602338</v>
      </c>
      <c r="BM77" s="5">
        <v>16951.262025032618</v>
      </c>
      <c r="BN77" s="5">
        <v>17336.845550443661</v>
      </c>
      <c r="BO77" s="5">
        <v>17723.299364939689</v>
      </c>
      <c r="BP77" s="5">
        <v>18107.875566881205</v>
      </c>
      <c r="BQ77" s="5">
        <v>18489.499056136519</v>
      </c>
      <c r="BR77" s="5">
        <v>18873.490822153391</v>
      </c>
      <c r="BS77" s="5">
        <v>19264.592921076721</v>
      </c>
      <c r="BT77" s="5">
        <v>19653.907225786254</v>
      </c>
      <c r="BU77" s="5">
        <v>20045.064564755452</v>
      </c>
      <c r="BV77" s="5">
        <v>20452.778783800728</v>
      </c>
      <c r="BW77" s="5">
        <v>20857.920942157078</v>
      </c>
      <c r="BX77" s="5">
        <v>21272.706691195683</v>
      </c>
      <c r="BY77" s="5">
        <v>21686.30380551179</v>
      </c>
      <c r="BZ77" s="5">
        <v>22098.204775559228</v>
      </c>
      <c r="CA77" s="5">
        <v>22512.092393212151</v>
      </c>
      <c r="CB77" s="5">
        <v>22932.654407894806</v>
      </c>
      <c r="CC77" s="5">
        <v>23356.752210285988</v>
      </c>
      <c r="CD77" s="5">
        <v>23783.566621091406</v>
      </c>
      <c r="CE77" s="5">
        <v>24214.92775593646</v>
      </c>
      <c r="CF77" s="5">
        <v>24649.639232207406</v>
      </c>
      <c r="CG77" s="5">
        <v>25087.882297557571</v>
      </c>
      <c r="CH77" s="5">
        <v>25529.088644340645</v>
      </c>
      <c r="CI77" s="5">
        <v>25973.887234232898</v>
      </c>
      <c r="CJ77" s="5">
        <v>26421.784805257666</v>
      </c>
      <c r="CK77" s="5">
        <v>26872.457715450928</v>
      </c>
      <c r="CL77" s="5">
        <v>27324.772134456212</v>
      </c>
      <c r="CM77" s="5">
        <v>27780.203882581278</v>
      </c>
      <c r="CN77" s="5">
        <v>28238.991073969039</v>
      </c>
      <c r="CP77" s="5"/>
    </row>
    <row r="78" spans="1:94" x14ac:dyDescent="0.25">
      <c r="A78" t="s">
        <v>131</v>
      </c>
      <c r="B78" s="5">
        <v>0</v>
      </c>
      <c r="C78" s="5">
        <v>0</v>
      </c>
      <c r="D78" s="5">
        <v>0</v>
      </c>
      <c r="E78" s="5">
        <v>0</v>
      </c>
      <c r="F78" s="5">
        <v>0</v>
      </c>
      <c r="G78" s="5">
        <v>0</v>
      </c>
      <c r="H78" s="5">
        <v>0</v>
      </c>
      <c r="I78" s="5">
        <v>0</v>
      </c>
      <c r="J78" s="5">
        <v>0</v>
      </c>
      <c r="K78" s="5">
        <v>4.1604620000000002E-3</v>
      </c>
      <c r="L78" s="5">
        <v>3.427467E-2</v>
      </c>
      <c r="M78" s="5">
        <v>4.3481289999999999E-2</v>
      </c>
      <c r="N78" s="5">
        <v>4.8036429999999998E-2</v>
      </c>
      <c r="O78" s="5">
        <v>3.80326E-2</v>
      </c>
      <c r="P78" s="5">
        <v>7.9485519999999994E-3</v>
      </c>
      <c r="Q78" s="5">
        <v>-1.921372E-2</v>
      </c>
      <c r="R78" s="5">
        <v>-3.908524E-2</v>
      </c>
      <c r="S78" s="5">
        <v>-5.4616730000000002E-2</v>
      </c>
      <c r="T78" s="5">
        <v>-6.7435010000000004E-2</v>
      </c>
      <c r="U78" s="5">
        <v>-7.6206899999999994E-2</v>
      </c>
      <c r="V78" s="5">
        <v>-8.2558800000000002E-2</v>
      </c>
      <c r="W78" s="5">
        <v>-8.669607E-2</v>
      </c>
      <c r="X78" s="5">
        <v>-8.9167179999999999E-2</v>
      </c>
      <c r="Y78" s="5">
        <v>-8.9932150000000002E-2</v>
      </c>
      <c r="Z78" s="5">
        <v>-8.9127730000000002E-2</v>
      </c>
      <c r="AA78" s="5">
        <v>-8.6714059999999996E-2</v>
      </c>
      <c r="AB78" s="5">
        <v>-8.2523540000000006E-2</v>
      </c>
      <c r="AC78" s="5">
        <v>-7.6289979999999993E-2</v>
      </c>
      <c r="AD78" s="5">
        <v>-6.7737309999999995E-2</v>
      </c>
      <c r="AF78" t="s">
        <v>131</v>
      </c>
      <c r="AG78" s="5">
        <v>4.6176280000000004E-3</v>
      </c>
      <c r="AH78" s="5">
        <v>5.2815529999999996E-3</v>
      </c>
      <c r="AI78" s="5">
        <v>8.3673080000000004E-3</v>
      </c>
      <c r="AJ78" s="5">
        <v>1.31243E-2</v>
      </c>
      <c r="AK78" s="5">
        <v>-3.0669080000000001E-3</v>
      </c>
      <c r="AL78" s="5">
        <v>-1.160803E-2</v>
      </c>
      <c r="AM78" s="5">
        <v>-1.6026450000000001E-2</v>
      </c>
      <c r="AN78" s="5">
        <v>-1.956567E-2</v>
      </c>
      <c r="AO78" s="5">
        <v>-2.154147E-2</v>
      </c>
      <c r="AP78" s="5">
        <v>-4.8376807999999993E-2</v>
      </c>
      <c r="AQ78" s="5">
        <v>-3.0569889999999995E-2</v>
      </c>
      <c r="AR78" s="5">
        <v>-2.6147720000000006E-2</v>
      </c>
      <c r="AS78" s="5">
        <v>-2.4664849999999995E-2</v>
      </c>
      <c r="AT78" s="5">
        <v>-3.5862569999999996E-2</v>
      </c>
      <c r="AU78" s="5">
        <v>-6.7326768000000009E-2</v>
      </c>
      <c r="AV78" s="5">
        <v>-9.5105750000000003E-2</v>
      </c>
      <c r="AW78" s="5">
        <v>-0.11703377000000001</v>
      </c>
      <c r="AX78" s="5">
        <v>-0.13406383999999999</v>
      </c>
      <c r="AY78" s="5">
        <v>-0.14915512</v>
      </c>
      <c r="AZ78" s="5">
        <v>-0.16053366999999999</v>
      </c>
      <c r="BA78" s="5">
        <v>-0.16916924</v>
      </c>
      <c r="BB78" s="5">
        <v>-0.17554164999999999</v>
      </c>
      <c r="BC78" s="5">
        <v>-0.18015028999999999</v>
      </c>
      <c r="BD78" s="5">
        <v>-0.18325919000000002</v>
      </c>
      <c r="BE78" s="5">
        <v>-0.18456376000000002</v>
      </c>
      <c r="BF78" s="5">
        <v>-0.18424953999999999</v>
      </c>
      <c r="BG78" s="5">
        <v>-0.18221782</v>
      </c>
      <c r="BH78" s="5">
        <v>-0.17987098000000001</v>
      </c>
      <c r="BI78" s="5">
        <v>-0.17658931</v>
      </c>
      <c r="BK78" t="s">
        <v>131</v>
      </c>
      <c r="BL78" s="5">
        <v>2934.2789712773233</v>
      </c>
      <c r="BM78" s="5">
        <v>3005.3469086794598</v>
      </c>
      <c r="BN78" s="5">
        <v>3077.91341451176</v>
      </c>
      <c r="BO78" s="5">
        <v>3151.4050539677141</v>
      </c>
      <c r="BP78" s="5">
        <v>3225.0486500520542</v>
      </c>
      <c r="BQ78" s="5">
        <v>3299.7401564376146</v>
      </c>
      <c r="BR78" s="5">
        <v>3375.0151123624169</v>
      </c>
      <c r="BS78" s="5">
        <v>3451.5139180924139</v>
      </c>
      <c r="BT78" s="5">
        <v>3527.7502499439383</v>
      </c>
      <c r="BU78" s="5">
        <v>3603.8632838977646</v>
      </c>
      <c r="BV78" s="5">
        <v>3682.4153016709552</v>
      </c>
      <c r="BW78" s="5">
        <v>3761.351856176072</v>
      </c>
      <c r="BX78" s="5">
        <v>3841.6256469234768</v>
      </c>
      <c r="BY78" s="5">
        <v>3922.3029974649289</v>
      </c>
      <c r="BZ78" s="5">
        <v>4002.9230902009363</v>
      </c>
      <c r="CA78" s="5">
        <v>4084.3617109109282</v>
      </c>
      <c r="CB78" s="5">
        <v>4166.667463006218</v>
      </c>
      <c r="CC78" s="5">
        <v>4249.8107152437215</v>
      </c>
      <c r="CD78" s="5">
        <v>4333.6564150423001</v>
      </c>
      <c r="CE78" s="5">
        <v>4418.2788982341408</v>
      </c>
      <c r="CF78" s="5">
        <v>4503.6432035901526</v>
      </c>
      <c r="CG78" s="5">
        <v>4589.735516696177</v>
      </c>
      <c r="CH78" s="5">
        <v>4676.5253848372722</v>
      </c>
      <c r="CI78" s="5">
        <v>4764.0024569396128</v>
      </c>
      <c r="CJ78" s="5">
        <v>4852.1731596300378</v>
      </c>
      <c r="CK78" s="5">
        <v>4941.0188556900703</v>
      </c>
      <c r="CL78" s="5">
        <v>5030.5314597806</v>
      </c>
      <c r="CM78" s="5">
        <v>5120.6244213920991</v>
      </c>
      <c r="CN78" s="5">
        <v>5211.3058507802689</v>
      </c>
      <c r="CP78" s="5"/>
    </row>
    <row r="79" spans="1:94" x14ac:dyDescent="0.25">
      <c r="A79" t="s">
        <v>132</v>
      </c>
      <c r="B79" s="5">
        <v>0</v>
      </c>
      <c r="C79" s="5">
        <v>0</v>
      </c>
      <c r="D79" s="5">
        <v>0</v>
      </c>
      <c r="E79" s="5">
        <v>0</v>
      </c>
      <c r="F79" s="5">
        <v>0</v>
      </c>
      <c r="G79" s="5">
        <v>0</v>
      </c>
      <c r="H79" s="5">
        <v>0</v>
      </c>
      <c r="I79" s="5">
        <v>0</v>
      </c>
      <c r="J79" s="5">
        <v>0</v>
      </c>
      <c r="K79" s="5">
        <v>2.185428E-2</v>
      </c>
      <c r="L79" s="5">
        <v>0.102079</v>
      </c>
      <c r="M79" s="5">
        <v>0.150639</v>
      </c>
      <c r="N79" s="5">
        <v>0.19620399999999999</v>
      </c>
      <c r="O79" s="5">
        <v>0.22012599999999999</v>
      </c>
      <c r="P79" s="5">
        <v>0.20873800000000001</v>
      </c>
      <c r="Q79" s="5">
        <v>0.19446099999999999</v>
      </c>
      <c r="R79" s="5">
        <v>0.18756700000000001</v>
      </c>
      <c r="S79" s="5">
        <v>0.18115400000000001</v>
      </c>
      <c r="T79" s="5">
        <v>0.17266599999999999</v>
      </c>
      <c r="U79" s="5">
        <v>0.16417699999999999</v>
      </c>
      <c r="V79" s="5">
        <v>0.154312</v>
      </c>
      <c r="W79" s="5">
        <v>0.143099</v>
      </c>
      <c r="X79" s="5">
        <v>0.129939</v>
      </c>
      <c r="Y79" s="5">
        <v>0.11516700000000001</v>
      </c>
      <c r="Z79" s="5">
        <v>9.8525550000000003E-2</v>
      </c>
      <c r="AA79" s="5">
        <v>8.0192769999999997E-2</v>
      </c>
      <c r="AB79" s="5">
        <v>6.0216690000000003E-2</v>
      </c>
      <c r="AC79" s="5">
        <v>3.8815059999999998E-2</v>
      </c>
      <c r="AD79" s="5">
        <v>1.5997910000000001E-2</v>
      </c>
      <c r="AF79" t="s">
        <v>132</v>
      </c>
      <c r="AG79" s="5">
        <v>7.590467E-3</v>
      </c>
      <c r="AH79" s="5">
        <v>1.4810540000000001E-2</v>
      </c>
      <c r="AI79" s="5">
        <v>2.2350129999999999E-2</v>
      </c>
      <c r="AJ79" s="5">
        <v>2.853342E-2</v>
      </c>
      <c r="AK79" s="5">
        <v>1.412241E-2</v>
      </c>
      <c r="AL79" s="5">
        <v>6.8501719999999999E-3</v>
      </c>
      <c r="AM79" s="5">
        <v>-5.3169109999999997E-4</v>
      </c>
      <c r="AN79" s="5">
        <v>-5.3519029999999999E-3</v>
      </c>
      <c r="AO79" s="5">
        <v>-9.7940960000000004E-3</v>
      </c>
      <c r="AP79" s="5">
        <v>-2.8612000000000002E-2</v>
      </c>
      <c r="AQ79" s="5">
        <v>4.7561830000000006E-2</v>
      </c>
      <c r="AR79" s="5">
        <v>9.5006019999999997E-2</v>
      </c>
      <c r="AS79" s="5">
        <v>0.14044387999999999</v>
      </c>
      <c r="AT79" s="5">
        <v>0.16340680999999999</v>
      </c>
      <c r="AU79" s="5">
        <v>0.15201881</v>
      </c>
      <c r="AV79" s="5">
        <v>0.13224809999999998</v>
      </c>
      <c r="AW79" s="5">
        <v>0.12466848000000001</v>
      </c>
      <c r="AX79" s="5">
        <v>0.11651159000000001</v>
      </c>
      <c r="AY79" s="5">
        <v>0.10500540999999998</v>
      </c>
      <c r="AZ79" s="5">
        <v>9.715341999999999E-2</v>
      </c>
      <c r="BA79" s="5">
        <v>8.8229550000000004E-2</v>
      </c>
      <c r="BB79" s="5">
        <v>7.931117E-2</v>
      </c>
      <c r="BC79" s="5">
        <v>6.8397239999999998E-2</v>
      </c>
      <c r="BD79" s="5">
        <v>5.7892830000000006E-2</v>
      </c>
      <c r="BE79" s="5">
        <v>4.5294280000000006E-2</v>
      </c>
      <c r="BF79" s="5">
        <v>2.9385889999999998E-2</v>
      </c>
      <c r="BG79" s="5">
        <v>5.9343700000000013E-3</v>
      </c>
      <c r="BH79" s="5">
        <v>-1.9552060000000003E-2</v>
      </c>
      <c r="BI79" s="5">
        <v>-4.7181340000000002E-2</v>
      </c>
      <c r="BK79" t="s">
        <v>132</v>
      </c>
      <c r="BL79" s="5">
        <v>4281.2883174816889</v>
      </c>
      <c r="BM79" s="5">
        <v>4382.7107298508163</v>
      </c>
      <c r="BN79" s="5">
        <v>4488.5729068848268</v>
      </c>
      <c r="BO79" s="5">
        <v>4596.3893865413129</v>
      </c>
      <c r="BP79" s="5">
        <v>4705.1725405757943</v>
      </c>
      <c r="BQ79" s="5">
        <v>4814.100603519275</v>
      </c>
      <c r="BR79" s="5">
        <v>4923.7263527897303</v>
      </c>
      <c r="BS79" s="5">
        <v>5035.3792059256102</v>
      </c>
      <c r="BT79" s="5">
        <v>5145.708465079043</v>
      </c>
      <c r="BU79" s="5">
        <v>5256.5213141855429</v>
      </c>
      <c r="BV79" s="5">
        <v>5373.7141591768814</v>
      </c>
      <c r="BW79" s="5">
        <v>5490.4204199813339</v>
      </c>
      <c r="BX79" s="5">
        <v>5610.5423383592688</v>
      </c>
      <c r="BY79" s="5">
        <v>5730.5185454137591</v>
      </c>
      <c r="BZ79" s="5">
        <v>5849.4791246473887</v>
      </c>
      <c r="CA79" s="5">
        <v>5968.7279323082112</v>
      </c>
      <c r="CB79" s="5">
        <v>6089.65889374566</v>
      </c>
      <c r="CC79" s="5">
        <v>6211.4404778565968</v>
      </c>
      <c r="CD79" s="5">
        <v>6333.8574041164393</v>
      </c>
      <c r="CE79" s="5">
        <v>6457.4279404906165</v>
      </c>
      <c r="CF79" s="5">
        <v>6581.8555928446685</v>
      </c>
      <c r="CG79" s="5">
        <v>6707.2082764188945</v>
      </c>
      <c r="CH79" s="5">
        <v>6833.3177975798235</v>
      </c>
      <c r="CI79" s="5">
        <v>6960.3571408380749</v>
      </c>
      <c r="CJ79" s="5">
        <v>7088.1337355330252</v>
      </c>
      <c r="CK79" s="5">
        <v>7216.5379298448725</v>
      </c>
      <c r="CL79" s="5">
        <v>7345.2255942697211</v>
      </c>
      <c r="CM79" s="5">
        <v>7474.5529850457533</v>
      </c>
      <c r="CN79" s="5">
        <v>7604.4776531327479</v>
      </c>
      <c r="CP79" s="5"/>
    </row>
    <row r="80" spans="1:94" x14ac:dyDescent="0.25">
      <c r="A80" t="s">
        <v>133</v>
      </c>
      <c r="B80" s="5">
        <v>0</v>
      </c>
      <c r="C80" s="5">
        <v>0</v>
      </c>
      <c r="D80" s="5">
        <v>0</v>
      </c>
      <c r="E80" s="5">
        <v>0</v>
      </c>
      <c r="F80" s="5">
        <v>0</v>
      </c>
      <c r="G80" s="5">
        <v>0</v>
      </c>
      <c r="H80" s="5">
        <v>0</v>
      </c>
      <c r="I80" s="5">
        <v>0</v>
      </c>
      <c r="J80" s="5">
        <v>0</v>
      </c>
      <c r="K80" s="5">
        <v>3.1288129999999998E-3</v>
      </c>
      <c r="L80" s="5">
        <v>1.7260859999999999E-2</v>
      </c>
      <c r="M80" s="5">
        <v>1.0668479999999999E-2</v>
      </c>
      <c r="N80" s="5">
        <v>-4.0149060000000004E-3</v>
      </c>
      <c r="O80" s="5">
        <v>-2.6537450000000001E-2</v>
      </c>
      <c r="P80" s="5">
        <v>-5.4307380000000002E-2</v>
      </c>
      <c r="Q80" s="5">
        <v>-7.8046690000000002E-2</v>
      </c>
      <c r="R80" s="5">
        <v>-9.2260259999999997E-2</v>
      </c>
      <c r="S80" s="5">
        <v>-0.102424</v>
      </c>
      <c r="T80" s="5">
        <v>-0.110106</v>
      </c>
      <c r="U80" s="5">
        <v>-0.115827</v>
      </c>
      <c r="V80" s="5">
        <v>-0.12020400000000001</v>
      </c>
      <c r="W80" s="5">
        <v>-0.123649</v>
      </c>
      <c r="X80" s="5">
        <v>-0.12667300000000001</v>
      </c>
      <c r="Y80" s="5">
        <v>-0.12928500000000001</v>
      </c>
      <c r="Z80" s="5">
        <v>-0.13180900000000001</v>
      </c>
      <c r="AA80" s="5">
        <v>-0.134019</v>
      </c>
      <c r="AB80" s="5">
        <v>-0.135827</v>
      </c>
      <c r="AC80" s="5">
        <v>-0.13697599999999999</v>
      </c>
      <c r="AD80" s="5">
        <v>-0.13728099999999999</v>
      </c>
      <c r="AF80" t="s">
        <v>133</v>
      </c>
      <c r="AG80" s="5">
        <v>7.6270000000000005E-4</v>
      </c>
      <c r="AH80" s="5">
        <v>1.182572E-2</v>
      </c>
      <c r="AI80" s="5">
        <v>2.366395E-2</v>
      </c>
      <c r="AJ80" s="5">
        <v>3.2639750000000002E-2</v>
      </c>
      <c r="AK80" s="5">
        <v>1.6130269999999999E-2</v>
      </c>
      <c r="AL80" s="5">
        <v>5.1105559999999996E-3</v>
      </c>
      <c r="AM80" s="5">
        <v>-8.369418E-3</v>
      </c>
      <c r="AN80" s="5">
        <v>-1.804818E-2</v>
      </c>
      <c r="AO80" s="5">
        <v>-3.0278260000000001E-2</v>
      </c>
      <c r="AP80" s="5">
        <v>-8.2725467000000011E-2</v>
      </c>
      <c r="AQ80" s="5">
        <v>-9.6648139999999993E-2</v>
      </c>
      <c r="AR80" s="5">
        <v>-0.12430052000000001</v>
      </c>
      <c r="AS80" s="5">
        <v>-0.15584690600000001</v>
      </c>
      <c r="AT80" s="5">
        <v>-0.19395045</v>
      </c>
      <c r="AU80" s="5">
        <v>-0.23106438000000001</v>
      </c>
      <c r="AV80" s="5">
        <v>-0.26760769000000001</v>
      </c>
      <c r="AW80" s="5">
        <v>-0.29173625999999997</v>
      </c>
      <c r="AX80" s="5">
        <v>-0.31223699999999999</v>
      </c>
      <c r="AY80" s="5">
        <v>-0.33116000000000001</v>
      </c>
      <c r="AZ80" s="5">
        <v>-0.34137000000000001</v>
      </c>
      <c r="BA80" s="5">
        <v>-0.35004000000000002</v>
      </c>
      <c r="BB80" s="5">
        <v>-0.35694599999999999</v>
      </c>
      <c r="BC80" s="5">
        <v>-0.363373</v>
      </c>
      <c r="BD80" s="5">
        <v>-0.36820200000000003</v>
      </c>
      <c r="BE80" s="5">
        <v>-0.37170700000000001</v>
      </c>
      <c r="BF80" s="5">
        <v>-0.37589899999999998</v>
      </c>
      <c r="BG80" s="5">
        <v>-0.38328099999999998</v>
      </c>
      <c r="BH80" s="5">
        <v>-0.39097599999999999</v>
      </c>
      <c r="BI80" s="5">
        <v>-0.39879999999999999</v>
      </c>
      <c r="BK80" t="s">
        <v>133</v>
      </c>
      <c r="BL80" s="5">
        <v>3018.2645405897256</v>
      </c>
      <c r="BM80" s="5">
        <v>3086.03726135857</v>
      </c>
      <c r="BN80" s="5">
        <v>3155.0135916661498</v>
      </c>
      <c r="BO80" s="5">
        <v>3224.3434448300668</v>
      </c>
      <c r="BP80" s="5">
        <v>3293.3295637794972</v>
      </c>
      <c r="BQ80" s="5">
        <v>3362.3294300274474</v>
      </c>
      <c r="BR80" s="5">
        <v>3431.9111539881787</v>
      </c>
      <c r="BS80" s="5">
        <v>3502.6586282640014</v>
      </c>
      <c r="BT80" s="5">
        <v>3573.1580205345736</v>
      </c>
      <c r="BU80" s="5">
        <v>3643.0580235411953</v>
      </c>
      <c r="BV80" s="5">
        <v>3715.3256276804859</v>
      </c>
      <c r="BW80" s="5">
        <v>3787.6189847113601</v>
      </c>
      <c r="BX80" s="5">
        <v>3861.3832035411028</v>
      </c>
      <c r="BY80" s="5">
        <v>3935.3287590150621</v>
      </c>
      <c r="BZ80" s="5">
        <v>4009.6918099137629</v>
      </c>
      <c r="CA80" s="5">
        <v>4084.3252658036554</v>
      </c>
      <c r="CB80" s="5">
        <v>4159.9213190425253</v>
      </c>
      <c r="CC80" s="5">
        <v>4236.032442806466</v>
      </c>
      <c r="CD80" s="5">
        <v>4312.5615240322131</v>
      </c>
      <c r="CE80" s="5">
        <v>4389.8607953561677</v>
      </c>
      <c r="CF80" s="5">
        <v>4467.6357476208186</v>
      </c>
      <c r="CG80" s="5">
        <v>4545.9028088564673</v>
      </c>
      <c r="CH80" s="5">
        <v>4624.5918352965627</v>
      </c>
      <c r="CI80" s="5">
        <v>4703.7611875578405</v>
      </c>
      <c r="CJ80" s="5">
        <v>4783.3935820665311</v>
      </c>
      <c r="CK80" s="5">
        <v>4863.3844631033107</v>
      </c>
      <c r="CL80" s="5">
        <v>4943.5946709492573</v>
      </c>
      <c r="CM80" s="5">
        <v>5024.1431061641988</v>
      </c>
      <c r="CN80" s="5">
        <v>5105.0211391037392</v>
      </c>
      <c r="CP80" s="5"/>
    </row>
    <row r="81" spans="1:94" x14ac:dyDescent="0.25">
      <c r="A81" t="s">
        <v>134</v>
      </c>
      <c r="B81" s="5">
        <v>0</v>
      </c>
      <c r="C81" s="5">
        <v>0</v>
      </c>
      <c r="D81" s="5">
        <v>0</v>
      </c>
      <c r="E81" s="5">
        <v>0</v>
      </c>
      <c r="F81" s="5">
        <v>0</v>
      </c>
      <c r="G81" s="5">
        <v>0</v>
      </c>
      <c r="H81" s="5">
        <v>0</v>
      </c>
      <c r="I81" s="5">
        <v>0</v>
      </c>
      <c r="J81" s="5">
        <v>0</v>
      </c>
      <c r="K81" s="5">
        <v>1.6096599999999999E-2</v>
      </c>
      <c r="L81" s="5">
        <v>6.5461740000000004E-2</v>
      </c>
      <c r="M81" s="5">
        <v>7.1284810000000004E-2</v>
      </c>
      <c r="N81" s="5">
        <v>6.4708039999999994E-2</v>
      </c>
      <c r="O81" s="5">
        <v>3.5013790000000003E-2</v>
      </c>
      <c r="P81" s="5">
        <v>-1.9421939999999999E-2</v>
      </c>
      <c r="Q81" s="5">
        <v>-6.5535510000000005E-2</v>
      </c>
      <c r="R81" s="5">
        <v>-9.5891799999999999E-2</v>
      </c>
      <c r="S81" s="5">
        <v>-0.11855499999999999</v>
      </c>
      <c r="T81" s="5">
        <v>-0.13680100000000001</v>
      </c>
      <c r="U81" s="5">
        <v>-0.14983399999999999</v>
      </c>
      <c r="V81" s="5">
        <v>-0.159938</v>
      </c>
      <c r="W81" s="5">
        <v>-0.16772999999999999</v>
      </c>
      <c r="X81" s="5">
        <v>-0.17422899999999999</v>
      </c>
      <c r="Y81" s="5">
        <v>-0.179455</v>
      </c>
      <c r="Z81" s="5">
        <v>-0.183868</v>
      </c>
      <c r="AA81" s="5">
        <v>-0.18734899999999999</v>
      </c>
      <c r="AB81" s="5">
        <v>-0.18981200000000001</v>
      </c>
      <c r="AC81" s="5">
        <v>-0.19095000000000001</v>
      </c>
      <c r="AD81" s="5">
        <v>-0.19050800000000001</v>
      </c>
      <c r="AF81" t="s">
        <v>134</v>
      </c>
      <c r="AG81" s="5">
        <v>5.7105990000000002E-3</v>
      </c>
      <c r="AH81" s="5">
        <v>1.283985E-2</v>
      </c>
      <c r="AI81" s="5">
        <v>2.1669250000000001E-2</v>
      </c>
      <c r="AJ81" s="5">
        <v>3.013207E-2</v>
      </c>
      <c r="AK81" s="5">
        <v>1.453778E-2</v>
      </c>
      <c r="AL81" s="5">
        <v>4.5786109999999998E-3</v>
      </c>
      <c r="AM81" s="5">
        <v>-4.6883020000000001E-3</v>
      </c>
      <c r="AN81" s="5">
        <v>-1.1880669999999999E-2</v>
      </c>
      <c r="AO81" s="5">
        <v>-1.9125420000000001E-2</v>
      </c>
      <c r="AP81" s="5">
        <v>-4.9211229999999995E-2</v>
      </c>
      <c r="AQ81" s="5">
        <v>-1.5671859999999996E-2</v>
      </c>
      <c r="AR81" s="5">
        <v>-2.1270739999999996E-2</v>
      </c>
      <c r="AS81" s="5">
        <v>-3.761196E-2</v>
      </c>
      <c r="AT81" s="5">
        <v>-7.7004210000000003E-2</v>
      </c>
      <c r="AU81" s="5">
        <v>-0.13921193999999998</v>
      </c>
      <c r="AV81" s="5">
        <v>-0.19729850999999998</v>
      </c>
      <c r="AW81" s="5">
        <v>-0.23508680000000001</v>
      </c>
      <c r="AX81" s="5">
        <v>-0.26541799999999999</v>
      </c>
      <c r="AY81" s="5">
        <v>-0.29225500000000004</v>
      </c>
      <c r="AZ81" s="5">
        <v>-0.309471</v>
      </c>
      <c r="BA81" s="5">
        <v>-0.32258300000000001</v>
      </c>
      <c r="BB81" s="5">
        <v>-0.331453</v>
      </c>
      <c r="BC81" s="5">
        <v>-0.33859899999999998</v>
      </c>
      <c r="BD81" s="5">
        <v>-0.34228599999999998</v>
      </c>
      <c r="BE81" s="5">
        <v>-0.344885</v>
      </c>
      <c r="BF81" s="5">
        <v>-0.34798299999999999</v>
      </c>
      <c r="BG81" s="5">
        <v>-0.35599000000000003</v>
      </c>
      <c r="BH81" s="5">
        <v>-0.364095</v>
      </c>
      <c r="BI81" s="5">
        <v>-0.37197599999999997</v>
      </c>
      <c r="BK81" t="s">
        <v>134</v>
      </c>
      <c r="BL81" s="5">
        <v>0</v>
      </c>
      <c r="BM81" s="5">
        <v>0</v>
      </c>
      <c r="BN81" s="5">
        <v>0</v>
      </c>
      <c r="BO81" s="5">
        <v>0</v>
      </c>
      <c r="BP81" s="5">
        <v>0</v>
      </c>
      <c r="BQ81" s="5">
        <v>0</v>
      </c>
      <c r="BR81" s="5">
        <v>0</v>
      </c>
      <c r="BS81" s="5">
        <v>0</v>
      </c>
      <c r="BT81" s="5">
        <v>0</v>
      </c>
      <c r="BU81" s="5">
        <v>0</v>
      </c>
      <c r="BV81" s="5">
        <v>0</v>
      </c>
      <c r="BW81" s="5">
        <v>0</v>
      </c>
      <c r="BX81" s="5">
        <v>0</v>
      </c>
      <c r="BY81" s="5">
        <v>0</v>
      </c>
      <c r="BZ81" s="5">
        <v>0</v>
      </c>
      <c r="CA81" s="5">
        <v>0</v>
      </c>
      <c r="CB81" s="5">
        <v>0</v>
      </c>
      <c r="CC81" s="5">
        <v>0</v>
      </c>
      <c r="CD81" s="5">
        <v>0</v>
      </c>
      <c r="CE81" s="5">
        <v>0</v>
      </c>
      <c r="CF81" s="5">
        <v>0</v>
      </c>
      <c r="CG81" s="5">
        <v>0</v>
      </c>
      <c r="CH81" s="5">
        <v>0</v>
      </c>
      <c r="CI81" s="5">
        <v>0</v>
      </c>
      <c r="CJ81" s="5">
        <v>0</v>
      </c>
      <c r="CK81" s="5">
        <v>0</v>
      </c>
      <c r="CL81" s="5">
        <v>0</v>
      </c>
      <c r="CM81" s="5">
        <v>0</v>
      </c>
      <c r="CN81" s="5">
        <v>0</v>
      </c>
      <c r="CP81" s="5"/>
    </row>
    <row r="82" spans="1:94" x14ac:dyDescent="0.25">
      <c r="A82" t="s">
        <v>135</v>
      </c>
      <c r="B82" s="5">
        <v>0</v>
      </c>
      <c r="C82" s="5">
        <v>0</v>
      </c>
      <c r="D82" s="5">
        <v>0</v>
      </c>
      <c r="E82" s="5">
        <v>0</v>
      </c>
      <c r="F82" s="5">
        <v>0</v>
      </c>
      <c r="G82" s="5">
        <v>0</v>
      </c>
      <c r="H82" s="5">
        <v>0</v>
      </c>
      <c r="I82" s="5">
        <v>0</v>
      </c>
      <c r="J82" s="5">
        <v>0</v>
      </c>
      <c r="K82" s="5">
        <v>-0.18537899999999999</v>
      </c>
      <c r="L82" s="5">
        <v>-0.52544599999999997</v>
      </c>
      <c r="M82" s="5">
        <v>-0.73852899999999999</v>
      </c>
      <c r="N82" s="5">
        <v>-0.91002300000000003</v>
      </c>
      <c r="O82" s="5">
        <v>-0.99616800000000005</v>
      </c>
      <c r="P82" s="5">
        <v>-0.97665299999999999</v>
      </c>
      <c r="Q82" s="5">
        <v>-0.92020100000000005</v>
      </c>
      <c r="R82" s="5">
        <v>-0.87649299999999997</v>
      </c>
      <c r="S82" s="5">
        <v>-0.82680100000000001</v>
      </c>
      <c r="T82" s="5">
        <v>-0.76915999999999995</v>
      </c>
      <c r="U82" s="5">
        <v>-0.70525800000000005</v>
      </c>
      <c r="V82" s="5">
        <v>-0.63650799999999996</v>
      </c>
      <c r="W82" s="5">
        <v>-0.56181800000000004</v>
      </c>
      <c r="X82" s="5">
        <v>-0.47836699999999999</v>
      </c>
      <c r="Y82" s="5">
        <v>-0.38554100000000002</v>
      </c>
      <c r="Z82" s="5">
        <v>-0.28061599999999998</v>
      </c>
      <c r="AA82" s="5">
        <v>-0.16311700000000001</v>
      </c>
      <c r="AB82" s="5">
        <v>-3.1428030000000003E-2</v>
      </c>
      <c r="AC82" s="5">
        <v>0.115291</v>
      </c>
      <c r="AD82" s="5">
        <v>0.278696</v>
      </c>
      <c r="AF82" t="s">
        <v>135</v>
      </c>
      <c r="AG82" s="5">
        <v>3.859557E-3</v>
      </c>
      <c r="AH82" s="5">
        <v>-5.0578980000000003E-2</v>
      </c>
      <c r="AI82" s="5">
        <v>-8.5111469999999995E-2</v>
      </c>
      <c r="AJ82" s="5">
        <v>-9.5840999999999996E-2</v>
      </c>
      <c r="AK82" s="5">
        <v>-0.211225</v>
      </c>
      <c r="AL82" s="5">
        <v>-0.23586499999999999</v>
      </c>
      <c r="AM82" s="5">
        <v>-0.20793900000000001</v>
      </c>
      <c r="AN82" s="5">
        <v>-0.18572900000000001</v>
      </c>
      <c r="AO82" s="5">
        <v>-0.14746699999999999</v>
      </c>
      <c r="AP82" s="5">
        <v>-0.35725299999999999</v>
      </c>
      <c r="AQ82" s="5">
        <v>-0.71487400000000001</v>
      </c>
      <c r="AR82" s="5">
        <v>-0.89235599999999993</v>
      </c>
      <c r="AS82" s="5">
        <v>-1.02071</v>
      </c>
      <c r="AT82" s="5">
        <v>-1.0448404</v>
      </c>
      <c r="AU82" s="5">
        <v>-0.98018937500000003</v>
      </c>
      <c r="AV82" s="5">
        <v>-0.84029016000000001</v>
      </c>
      <c r="AW82" s="5">
        <v>-0.76341099999999995</v>
      </c>
      <c r="AX82" s="5">
        <v>-0.67503500000000005</v>
      </c>
      <c r="AY82" s="5">
        <v>-0.58350299999999999</v>
      </c>
      <c r="AZ82" s="5">
        <v>-0.51917200000000008</v>
      </c>
      <c r="BA82" s="5">
        <v>-0.45505599999999996</v>
      </c>
      <c r="BB82" s="5">
        <v>-0.39978400000000003</v>
      </c>
      <c r="BC82" s="5">
        <v>-0.34034799999999998</v>
      </c>
      <c r="BD82" s="5">
        <v>-0.29067434000000003</v>
      </c>
      <c r="BE82" s="5">
        <v>-0.22982173999999997</v>
      </c>
      <c r="BF82" s="5">
        <v>-0.14848610000000001</v>
      </c>
      <c r="BG82" s="5">
        <v>-1.615337E-2</v>
      </c>
      <c r="BH82" s="5">
        <v>0.12375472100000001</v>
      </c>
      <c r="BI82" s="5">
        <v>0.27628661100000002</v>
      </c>
      <c r="BK82" t="s">
        <v>135</v>
      </c>
      <c r="BL82" s="5">
        <v>0</v>
      </c>
      <c r="BM82" s="5">
        <v>0</v>
      </c>
      <c r="BN82" s="5">
        <v>0</v>
      </c>
      <c r="BO82" s="5">
        <v>0</v>
      </c>
      <c r="BP82" s="5">
        <v>0</v>
      </c>
      <c r="BQ82" s="5">
        <v>0</v>
      </c>
      <c r="BR82" s="5">
        <v>0</v>
      </c>
      <c r="BS82" s="5">
        <v>0</v>
      </c>
      <c r="BT82" s="5">
        <v>0</v>
      </c>
      <c r="BU82" s="5">
        <v>0</v>
      </c>
      <c r="BV82" s="5">
        <v>0</v>
      </c>
      <c r="BW82" s="5">
        <v>0</v>
      </c>
      <c r="BX82" s="5">
        <v>0</v>
      </c>
      <c r="BY82" s="5">
        <v>0</v>
      </c>
      <c r="BZ82" s="5">
        <v>0</v>
      </c>
      <c r="CA82" s="5">
        <v>0</v>
      </c>
      <c r="CB82" s="5">
        <v>0</v>
      </c>
      <c r="CC82" s="5">
        <v>0</v>
      </c>
      <c r="CD82" s="5">
        <v>0</v>
      </c>
      <c r="CE82" s="5">
        <v>0</v>
      </c>
      <c r="CF82" s="5">
        <v>0</v>
      </c>
      <c r="CG82" s="5">
        <v>0</v>
      </c>
      <c r="CH82" s="5">
        <v>0</v>
      </c>
      <c r="CI82" s="5">
        <v>0</v>
      </c>
      <c r="CJ82" s="5">
        <v>0</v>
      </c>
      <c r="CK82" s="5">
        <v>0</v>
      </c>
      <c r="CL82" s="5">
        <v>0</v>
      </c>
      <c r="CM82" s="5">
        <v>0</v>
      </c>
      <c r="CN82" s="5">
        <v>0</v>
      </c>
      <c r="CP82" s="5"/>
    </row>
    <row r="83" spans="1:94" x14ac:dyDescent="0.25">
      <c r="A83" t="s">
        <v>136</v>
      </c>
      <c r="B83" s="5">
        <v>0</v>
      </c>
      <c r="C83" s="5">
        <v>0</v>
      </c>
      <c r="D83" s="5">
        <v>0</v>
      </c>
      <c r="E83" s="5">
        <v>0</v>
      </c>
      <c r="F83" s="5">
        <v>0</v>
      </c>
      <c r="G83" s="5">
        <v>0</v>
      </c>
      <c r="H83" s="5">
        <v>0</v>
      </c>
      <c r="I83" s="5">
        <v>0</v>
      </c>
      <c r="J83" s="5">
        <v>0</v>
      </c>
      <c r="K83" s="5">
        <v>-0.115019</v>
      </c>
      <c r="L83" s="5">
        <v>-0.114785</v>
      </c>
      <c r="M83" s="5">
        <v>0.14543400000000001</v>
      </c>
      <c r="N83" s="5">
        <v>0.55279100000000003</v>
      </c>
      <c r="O83" s="5">
        <v>1.01729</v>
      </c>
      <c r="P83" s="5">
        <v>1.4125700000000001</v>
      </c>
      <c r="Q83" s="5">
        <v>1.7343</v>
      </c>
      <c r="R83" s="5">
        <v>1.9414499999999999</v>
      </c>
      <c r="S83" s="5">
        <v>2.08744</v>
      </c>
      <c r="T83" s="5">
        <v>2.1846000000000001</v>
      </c>
      <c r="U83" s="5">
        <v>2.2522500000000001</v>
      </c>
      <c r="V83" s="5">
        <v>2.2918500000000002</v>
      </c>
      <c r="W83" s="5">
        <v>2.3112300000000001</v>
      </c>
      <c r="X83" s="5">
        <v>2.3161999999999998</v>
      </c>
      <c r="Y83" s="5">
        <v>2.30965</v>
      </c>
      <c r="Z83" s="5">
        <v>2.2957200000000002</v>
      </c>
      <c r="AA83" s="5">
        <v>2.27277</v>
      </c>
      <c r="AB83" s="5">
        <v>2.2403200000000001</v>
      </c>
      <c r="AC83" s="5">
        <v>2.19651</v>
      </c>
      <c r="AD83" s="5">
        <v>2.1394799999999998</v>
      </c>
      <c r="AF83" t="s">
        <v>136</v>
      </c>
      <c r="AG83" s="5">
        <v>7.6246159999999999E-3</v>
      </c>
      <c r="AH83" s="5">
        <v>-0.115399</v>
      </c>
      <c r="AI83" s="5">
        <v>-0.22122900000000001</v>
      </c>
      <c r="AJ83" s="5">
        <v>-0.28722900000000001</v>
      </c>
      <c r="AK83" s="5">
        <v>-0.284833</v>
      </c>
      <c r="AL83" s="5">
        <v>-0.25388899999999998</v>
      </c>
      <c r="AM83" s="5">
        <v>-0.15268399999999999</v>
      </c>
      <c r="AN83" s="5">
        <v>-7.569091E-2</v>
      </c>
      <c r="AO83" s="5">
        <v>3.5461119999999999E-2</v>
      </c>
      <c r="AP83" s="5">
        <v>0.22722100000000001</v>
      </c>
      <c r="AQ83" s="5">
        <v>0.34464499999999998</v>
      </c>
      <c r="AR83" s="5">
        <v>0.77071299999999998</v>
      </c>
      <c r="AS83" s="5">
        <v>1.3379590000000001</v>
      </c>
      <c r="AT83" s="5">
        <v>1.9807030000000001</v>
      </c>
      <c r="AU83" s="5">
        <v>2.5008300000000001</v>
      </c>
      <c r="AV83" s="5">
        <v>3.0146500000000001</v>
      </c>
      <c r="AW83" s="5">
        <v>3.3244899999999999</v>
      </c>
      <c r="AX83" s="5">
        <v>3.5826199999999999</v>
      </c>
      <c r="AY83" s="5">
        <v>3.7913899999999998</v>
      </c>
      <c r="AZ83" s="5">
        <v>3.88734</v>
      </c>
      <c r="BA83" s="5">
        <v>3.9464900000000003</v>
      </c>
      <c r="BB83" s="5">
        <v>3.9613399999999999</v>
      </c>
      <c r="BC83" s="5">
        <v>3.9584399999999995</v>
      </c>
      <c r="BD83" s="5">
        <v>3.9144199999999998</v>
      </c>
      <c r="BE83" s="5">
        <v>3.8598600000000003</v>
      </c>
      <c r="BF83" s="5">
        <v>3.8176899999999998</v>
      </c>
      <c r="BG83" s="5">
        <v>3.84321</v>
      </c>
      <c r="BH83" s="5">
        <v>3.8546899999999997</v>
      </c>
      <c r="BI83" s="5">
        <v>3.8555699999999997</v>
      </c>
      <c r="BK83" t="s">
        <v>136</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P83" s="5"/>
    </row>
    <row r="84" spans="1:94" x14ac:dyDescent="0.25">
      <c r="A84" t="s">
        <v>137</v>
      </c>
      <c r="B84" s="5">
        <v>0</v>
      </c>
      <c r="C84" s="5">
        <v>0</v>
      </c>
      <c r="D84" s="5">
        <v>0</v>
      </c>
      <c r="E84" s="5">
        <v>0</v>
      </c>
      <c r="F84" s="5">
        <v>0</v>
      </c>
      <c r="G84" s="5">
        <v>0</v>
      </c>
      <c r="H84" s="5">
        <v>0</v>
      </c>
      <c r="I84" s="5">
        <v>0</v>
      </c>
      <c r="J84" s="5">
        <v>0</v>
      </c>
      <c r="K84" s="5">
        <v>-0.129417</v>
      </c>
      <c r="L84" s="5">
        <v>-1.7754000000000001</v>
      </c>
      <c r="M84" s="5">
        <v>-2.8805100000000001</v>
      </c>
      <c r="N84" s="5">
        <v>-4.2390699999999999</v>
      </c>
      <c r="O84" s="5">
        <v>-5.0362200000000001</v>
      </c>
      <c r="P84" s="5">
        <v>-4.5122</v>
      </c>
      <c r="Q84" s="5">
        <v>-3.8026</v>
      </c>
      <c r="R84" s="5">
        <v>-3.1844800000000002</v>
      </c>
      <c r="S84" s="5">
        <v>-2.5147900000000001</v>
      </c>
      <c r="T84" s="5">
        <v>-1.7236899999999999</v>
      </c>
      <c r="U84" s="5">
        <v>-0.92758700000000005</v>
      </c>
      <c r="V84" s="5">
        <v>-6.223062E-2</v>
      </c>
      <c r="W84" s="5">
        <v>0.86623300000000003</v>
      </c>
      <c r="X84" s="5">
        <v>1.8903300000000001</v>
      </c>
      <c r="Y84" s="5">
        <v>3.0047199999999998</v>
      </c>
      <c r="Z84" s="5">
        <v>4.2339200000000003</v>
      </c>
      <c r="AA84" s="5">
        <v>5.5959899999999996</v>
      </c>
      <c r="AB84" s="5">
        <v>7.1172800000000001</v>
      </c>
      <c r="AC84" s="5">
        <v>8.8189200000000003</v>
      </c>
      <c r="AD84" s="5">
        <v>10.739699999999999</v>
      </c>
      <c r="AF84" t="s">
        <v>137</v>
      </c>
      <c r="AG84" s="5">
        <v>-4.6336620000000002E-2</v>
      </c>
      <c r="AH84" s="5">
        <v>-5.1692009999999997E-2</v>
      </c>
      <c r="AI84" s="5">
        <v>-7.0193539999999999E-2</v>
      </c>
      <c r="AJ84" s="5">
        <v>-0.104489</v>
      </c>
      <c r="AK84" s="5">
        <v>-0.43470599999999998</v>
      </c>
      <c r="AL84" s="5">
        <v>-0.54181999999999997</v>
      </c>
      <c r="AM84" s="5">
        <v>-0.60312900000000003</v>
      </c>
      <c r="AN84" s="5">
        <v>-0.65284299999999995</v>
      </c>
      <c r="AO84" s="5">
        <v>-0.68676000000000004</v>
      </c>
      <c r="AP84" s="5">
        <v>-1.3165469999999999</v>
      </c>
      <c r="AQ84" s="5">
        <v>-3.0315400000000001</v>
      </c>
      <c r="AR84" s="5">
        <v>-4.19489</v>
      </c>
      <c r="AS84" s="5">
        <v>-5.6531000000000002</v>
      </c>
      <c r="AT84" s="5">
        <v>-6.5541099999999997</v>
      </c>
      <c r="AU84" s="5">
        <v>-6.1501799999999998</v>
      </c>
      <c r="AV84" s="5">
        <v>-5.5762499999999999</v>
      </c>
      <c r="AW84" s="5">
        <v>-5.0888100000000005</v>
      </c>
      <c r="AX84" s="5">
        <v>-4.5541300000000007</v>
      </c>
      <c r="AY84" s="5">
        <v>-3.9177</v>
      </c>
      <c r="AZ84" s="5">
        <v>-3.2585769999999998</v>
      </c>
      <c r="BA84" s="5">
        <v>-2.5348606199999999</v>
      </c>
      <c r="BB84" s="5">
        <v>-1.7484369999999998</v>
      </c>
      <c r="BC84" s="5">
        <v>-0.87516999999999978</v>
      </c>
      <c r="BD84" s="5">
        <v>8.5690000000000044E-2</v>
      </c>
      <c r="BE84" s="5">
        <v>1.1532200000000001</v>
      </c>
      <c r="BF84" s="5">
        <v>2.3402399999999997</v>
      </c>
      <c r="BG84" s="5">
        <v>3.6616400000000002</v>
      </c>
      <c r="BH84" s="5">
        <v>5.1492599999999999</v>
      </c>
      <c r="BI84" s="5">
        <v>6.8397999999999985</v>
      </c>
      <c r="BK84" t="s">
        <v>137</v>
      </c>
      <c r="BL84" s="5">
        <v>8755.6442887614321</v>
      </c>
      <c r="BM84" s="5">
        <v>8706.3614315788218</v>
      </c>
      <c r="BN84" s="5">
        <v>8614.8620731737865</v>
      </c>
      <c r="BO84" s="5">
        <v>8501.6958407839902</v>
      </c>
      <c r="BP84" s="5">
        <v>8344.0549573447825</v>
      </c>
      <c r="BQ84" s="5">
        <v>8209.4532636400818</v>
      </c>
      <c r="BR84" s="5">
        <v>8100.2037210301223</v>
      </c>
      <c r="BS84" s="5">
        <v>7983.4256844307247</v>
      </c>
      <c r="BT84" s="5">
        <v>7899.0209836028944</v>
      </c>
      <c r="BU84" s="5">
        <v>7761.4764009483824</v>
      </c>
      <c r="BV84" s="5">
        <v>7533.9728601984789</v>
      </c>
      <c r="BW84" s="5">
        <v>7342.9361051432634</v>
      </c>
      <c r="BX84" s="5">
        <v>7081.1730381459492</v>
      </c>
      <c r="BY84" s="5">
        <v>6849.2814281727178</v>
      </c>
      <c r="BZ84" s="5">
        <v>6697.5962766931789</v>
      </c>
      <c r="CA84" s="5">
        <v>6538.6619141436213</v>
      </c>
      <c r="CB84" s="5">
        <v>6353.7166779447634</v>
      </c>
      <c r="CC84" s="5">
        <v>6150.3261154730972</v>
      </c>
      <c r="CD84" s="5">
        <v>5929.9659812025493</v>
      </c>
      <c r="CE84" s="5">
        <v>5685.5587465481103</v>
      </c>
      <c r="CF84" s="5">
        <v>5417.3163819406882</v>
      </c>
      <c r="CG84" s="5">
        <v>5122.3827182915793</v>
      </c>
      <c r="CH84" s="5">
        <v>4798.8245157212768</v>
      </c>
      <c r="CI84" s="5">
        <v>4442.9972459547298</v>
      </c>
      <c r="CJ84" s="5">
        <v>4051.502307000389</v>
      </c>
      <c r="CK84" s="5">
        <v>3619.8598425111081</v>
      </c>
      <c r="CL84" s="5">
        <v>3142.792235061821</v>
      </c>
      <c r="CM84" s="5">
        <v>2614.3851412396343</v>
      </c>
      <c r="CN84" s="5">
        <v>2027.2186594342193</v>
      </c>
      <c r="CP84" s="5"/>
    </row>
    <row r="85" spans="1:94" x14ac:dyDescent="0.25">
      <c r="A85" t="s">
        <v>138</v>
      </c>
      <c r="B85" s="5">
        <v>0</v>
      </c>
      <c r="C85" s="5">
        <v>0</v>
      </c>
      <c r="D85" s="5">
        <v>0</v>
      </c>
      <c r="E85" s="5">
        <v>0</v>
      </c>
      <c r="F85" s="5">
        <v>0</v>
      </c>
      <c r="G85" s="5">
        <v>0</v>
      </c>
      <c r="H85" s="5">
        <v>0</v>
      </c>
      <c r="I85" s="5">
        <v>0</v>
      </c>
      <c r="J85" s="5">
        <v>0</v>
      </c>
      <c r="K85" s="5">
        <v>-0.23756099999999999</v>
      </c>
      <c r="L85" s="5">
        <v>1.19716</v>
      </c>
      <c r="M85" s="5">
        <v>1.73428</v>
      </c>
      <c r="N85" s="5">
        <v>2.3140800000000001</v>
      </c>
      <c r="O85" s="5">
        <v>2.2118199999999999</v>
      </c>
      <c r="P85" s="5">
        <v>1.00221</v>
      </c>
      <c r="Q85" s="5">
        <v>-0.18271399999999999</v>
      </c>
      <c r="R85" s="5">
        <v>-1.1449199999999999</v>
      </c>
      <c r="S85" s="5">
        <v>-2.0107599999999999</v>
      </c>
      <c r="T85" s="5">
        <v>-2.8241399999999999</v>
      </c>
      <c r="U85" s="5">
        <v>-3.5230700000000001</v>
      </c>
      <c r="V85" s="5">
        <v>-4.1458500000000003</v>
      </c>
      <c r="W85" s="5">
        <v>-4.6888899999999998</v>
      </c>
      <c r="X85" s="5">
        <v>-5.1613199999999999</v>
      </c>
      <c r="Y85" s="5">
        <v>-5.5554800000000002</v>
      </c>
      <c r="Z85" s="5">
        <v>-5.8714300000000001</v>
      </c>
      <c r="AA85" s="5">
        <v>-6.1036400000000004</v>
      </c>
      <c r="AB85" s="5">
        <v>-6.2450200000000002</v>
      </c>
      <c r="AC85" s="5">
        <v>-6.2846700000000002</v>
      </c>
      <c r="AD85" s="5">
        <v>-6.21014</v>
      </c>
      <c r="AF85" t="s">
        <v>138</v>
      </c>
      <c r="AG85" s="5">
        <v>0.40624500000000002</v>
      </c>
      <c r="AH85" s="5">
        <v>0.40922599999999998</v>
      </c>
      <c r="AI85" s="5">
        <v>0.495527</v>
      </c>
      <c r="AJ85" s="5">
        <v>0.62233099999999997</v>
      </c>
      <c r="AK85" s="5">
        <v>1.13584</v>
      </c>
      <c r="AL85" s="5">
        <v>1.2114499999999999</v>
      </c>
      <c r="AM85" s="5">
        <v>1.1866399999999999</v>
      </c>
      <c r="AN85" s="5">
        <v>1.13561</v>
      </c>
      <c r="AO85" s="5">
        <v>1.0627899999999999</v>
      </c>
      <c r="AP85" s="5">
        <v>1.178169</v>
      </c>
      <c r="AQ85" s="5">
        <v>2.5293200000000002</v>
      </c>
      <c r="AR85" s="5">
        <v>2.9902500000000001</v>
      </c>
      <c r="AS85" s="5">
        <v>3.5434400000000004</v>
      </c>
      <c r="AT85" s="5">
        <v>3.4131299999999998</v>
      </c>
      <c r="AU85" s="5">
        <v>2.18052</v>
      </c>
      <c r="AV85" s="5">
        <v>0.97198600000000002</v>
      </c>
      <c r="AW85" s="5">
        <v>-2.5359999999999827E-2</v>
      </c>
      <c r="AX85" s="5">
        <v>-0.93168999999999991</v>
      </c>
      <c r="AY85" s="5">
        <v>-1.7862999999999998</v>
      </c>
      <c r="AZ85" s="5">
        <v>-2.5404620000000002</v>
      </c>
      <c r="BA85" s="5">
        <v>-3.2218210000000003</v>
      </c>
      <c r="BB85" s="5">
        <v>-3.8290959999999998</v>
      </c>
      <c r="BC85" s="5">
        <v>-4.3701109999999996</v>
      </c>
      <c r="BD85" s="5">
        <v>-4.8384580000000001</v>
      </c>
      <c r="BE85" s="5">
        <v>-5.2342409999999999</v>
      </c>
      <c r="BF85" s="5">
        <v>-5.5537230000000006</v>
      </c>
      <c r="BG85" s="5">
        <v>-5.7940779999999998</v>
      </c>
      <c r="BH85" s="5">
        <v>-5.9452670000000003</v>
      </c>
      <c r="BI85" s="5">
        <v>-5.9949760000000003</v>
      </c>
      <c r="BK85" t="s">
        <v>138</v>
      </c>
      <c r="BL85" s="5">
        <v>841.99788932361923</v>
      </c>
      <c r="BM85" s="5">
        <v>1049.2101908003351</v>
      </c>
      <c r="BN85" s="5">
        <v>1279.204407229209</v>
      </c>
      <c r="BO85" s="5">
        <v>1527.708957311793</v>
      </c>
      <c r="BP85" s="5">
        <v>1801.9938400981448</v>
      </c>
      <c r="BQ85" s="5">
        <v>2081.6903926808318</v>
      </c>
      <c r="BR85" s="5">
        <v>2360.3703611800406</v>
      </c>
      <c r="BS85" s="5">
        <v>2652.6362514248826</v>
      </c>
      <c r="BT85" s="5">
        <v>2934.0226398130244</v>
      </c>
      <c r="BU85" s="5">
        <v>3233.2154297373677</v>
      </c>
      <c r="BV85" s="5">
        <v>3589.0411948183237</v>
      </c>
      <c r="BW85" s="5">
        <v>3933.5503679306953</v>
      </c>
      <c r="BX85" s="5">
        <v>4323.4526508126337</v>
      </c>
      <c r="BY85" s="5">
        <v>4705.7852142441225</v>
      </c>
      <c r="BZ85" s="5">
        <v>5052.6832018414516</v>
      </c>
      <c r="CA85" s="5">
        <v>5411.7848759084918</v>
      </c>
      <c r="CB85" s="5">
        <v>5794.3001916095973</v>
      </c>
      <c r="CC85" s="5">
        <v>6196.2977766494187</v>
      </c>
      <c r="CD85" s="5">
        <v>6617.1216286060962</v>
      </c>
      <c r="CE85" s="5">
        <v>7061.9332017465713</v>
      </c>
      <c r="CF85" s="5">
        <v>7531.2124474612856</v>
      </c>
      <c r="CG85" s="5">
        <v>8027.506749537306</v>
      </c>
      <c r="CH85" s="5">
        <v>8552.7962553287325</v>
      </c>
      <c r="CI85" s="5">
        <v>9110.522401618462</v>
      </c>
      <c r="CJ85" s="5">
        <v>9703.9253345500729</v>
      </c>
      <c r="CK85" s="5">
        <v>10337.033610473971</v>
      </c>
      <c r="CL85" s="5">
        <v>11014.27530832302</v>
      </c>
      <c r="CM85" s="5">
        <v>11741.539581907839</v>
      </c>
      <c r="CN85" s="5">
        <v>12525.900099285429</v>
      </c>
      <c r="CP85" s="5"/>
    </row>
    <row r="86" spans="1:94" x14ac:dyDescent="0.25">
      <c r="A86" t="s">
        <v>139</v>
      </c>
      <c r="B86" s="5">
        <v>0</v>
      </c>
      <c r="C86" s="5">
        <v>0</v>
      </c>
      <c r="D86" s="5">
        <v>0</v>
      </c>
      <c r="E86" s="5">
        <v>0</v>
      </c>
      <c r="F86" s="5">
        <v>0</v>
      </c>
      <c r="G86" s="5">
        <v>0</v>
      </c>
      <c r="H86" s="5">
        <v>0</v>
      </c>
      <c r="I86" s="5">
        <v>0</v>
      </c>
      <c r="J86" s="5">
        <v>0</v>
      </c>
      <c r="K86" s="5">
        <v>-0.16100300000000001</v>
      </c>
      <c r="L86" s="5">
        <v>-0.38687500000000002</v>
      </c>
      <c r="M86" s="5">
        <v>-0.57031399999999999</v>
      </c>
      <c r="N86" s="5">
        <v>-0.71798799999999996</v>
      </c>
      <c r="O86" s="5">
        <v>-0.83562199999999998</v>
      </c>
      <c r="P86" s="5">
        <v>-0.95016400000000001</v>
      </c>
      <c r="Q86" s="5">
        <v>-1.05121</v>
      </c>
      <c r="R86" s="5">
        <v>-1.13106</v>
      </c>
      <c r="S86" s="5">
        <v>-1.1954499999999999</v>
      </c>
      <c r="T86" s="5">
        <v>-1.2475400000000001</v>
      </c>
      <c r="U86" s="5">
        <v>-1.28142</v>
      </c>
      <c r="V86" s="5">
        <v>-1.2980400000000001</v>
      </c>
      <c r="W86" s="5">
        <v>-1.29403</v>
      </c>
      <c r="X86" s="5">
        <v>-1.26698</v>
      </c>
      <c r="Y86" s="5">
        <v>-1.2116800000000001</v>
      </c>
      <c r="Z86" s="5">
        <v>-1.12321</v>
      </c>
      <c r="AA86" s="5">
        <v>-0.99478299999999997</v>
      </c>
      <c r="AB86" s="5">
        <v>-0.81812300000000004</v>
      </c>
      <c r="AC86" s="5">
        <v>-0.58333400000000002</v>
      </c>
      <c r="AD86" s="5">
        <v>-0.27821400000000002</v>
      </c>
      <c r="AF86" t="s">
        <v>139</v>
      </c>
      <c r="AG86" s="5">
        <v>1.6830850000000001E-2</v>
      </c>
      <c r="AH86" s="5">
        <v>2.6195019999999999E-2</v>
      </c>
      <c r="AI86" s="5">
        <v>4.3166749999999997E-2</v>
      </c>
      <c r="AJ86" s="5">
        <v>6.4700430000000003E-2</v>
      </c>
      <c r="AK86" s="5">
        <v>-1.6272809999999999E-2</v>
      </c>
      <c r="AL86" s="5">
        <v>-1.7825629999999999E-2</v>
      </c>
      <c r="AM86" s="5">
        <v>-1.4432739999999999E-2</v>
      </c>
      <c r="AN86" s="5">
        <v>-1.132207E-2</v>
      </c>
      <c r="AO86" s="5">
        <v>-1.333726E-2</v>
      </c>
      <c r="AP86" s="5">
        <v>-0.27675700000000003</v>
      </c>
      <c r="AQ86" s="5">
        <v>-0.51191699999999996</v>
      </c>
      <c r="AR86" s="5">
        <v>-0.69701999999999997</v>
      </c>
      <c r="AS86" s="5">
        <v>-0.83738899999999994</v>
      </c>
      <c r="AT86" s="5">
        <v>-0.94660699999999998</v>
      </c>
      <c r="AU86" s="5">
        <v>-1.0533619999999999</v>
      </c>
      <c r="AV86" s="5">
        <v>-1.1484782199999999</v>
      </c>
      <c r="AW86" s="5">
        <v>-1.2216352799999999</v>
      </c>
      <c r="AX86" s="5">
        <v>-1.2794200999999998</v>
      </c>
      <c r="AY86" s="5">
        <v>-1.32729403</v>
      </c>
      <c r="AZ86" s="5">
        <v>-1.35520916</v>
      </c>
      <c r="BA86" s="5">
        <v>-1.3654982600000001</v>
      </c>
      <c r="BB86" s="5">
        <v>-1.3552943500000001</v>
      </c>
      <c r="BC86" s="5">
        <v>-1.3235591200000001</v>
      </c>
      <c r="BD86" s="5">
        <v>-1.2644540200000001</v>
      </c>
      <c r="BE86" s="5">
        <v>-1.1743042699999999</v>
      </c>
      <c r="BF86" s="5">
        <v>-1.0484345099999999</v>
      </c>
      <c r="BG86" s="5">
        <v>-0.88327149999999999</v>
      </c>
      <c r="BH86" s="5">
        <v>-0.66755834000000003</v>
      </c>
      <c r="BI86" s="5">
        <v>-0.38927300000000004</v>
      </c>
      <c r="BK86" t="s">
        <v>139</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P86" s="5"/>
    </row>
    <row r="87" spans="1:94" x14ac:dyDescent="0.25">
      <c r="A87" t="s">
        <v>140</v>
      </c>
      <c r="B87" s="5">
        <v>0</v>
      </c>
      <c r="C87" s="5">
        <v>0</v>
      </c>
      <c r="D87" s="5">
        <v>0</v>
      </c>
      <c r="E87" s="5">
        <v>0</v>
      </c>
      <c r="F87" s="5">
        <v>0</v>
      </c>
      <c r="G87" s="5">
        <v>0</v>
      </c>
      <c r="H87" s="5">
        <v>0</v>
      </c>
      <c r="I87" s="5">
        <v>0</v>
      </c>
      <c r="J87" s="5">
        <v>0</v>
      </c>
      <c r="K87" s="5">
        <v>-0.39934900000000001</v>
      </c>
      <c r="L87" s="5">
        <v>-3.19312</v>
      </c>
      <c r="M87" s="5">
        <v>-5.0766999999999998</v>
      </c>
      <c r="N87" s="5">
        <v>-7.3936500000000001</v>
      </c>
      <c r="O87" s="5">
        <v>-8.8108699999999995</v>
      </c>
      <c r="P87" s="5">
        <v>-8.1216299999999997</v>
      </c>
      <c r="Q87" s="5">
        <v>-7.2005299999999997</v>
      </c>
      <c r="R87" s="5">
        <v>-6.46997</v>
      </c>
      <c r="S87" s="5">
        <v>-5.6950399999999997</v>
      </c>
      <c r="T87" s="5">
        <v>-4.7636399999999997</v>
      </c>
      <c r="U87" s="5">
        <v>-3.8649900000000001</v>
      </c>
      <c r="V87" s="5">
        <v>-2.89534</v>
      </c>
      <c r="W87" s="5">
        <v>-1.86907</v>
      </c>
      <c r="X87" s="5">
        <v>-0.74148700000000001</v>
      </c>
      <c r="Y87" s="5">
        <v>0.47089900000000001</v>
      </c>
      <c r="Z87" s="5">
        <v>1.7953699999999999</v>
      </c>
      <c r="AA87" s="5">
        <v>3.2465199999999999</v>
      </c>
      <c r="AB87" s="5">
        <v>4.8471599999999997</v>
      </c>
      <c r="AC87" s="5">
        <v>6.6096599999999999</v>
      </c>
      <c r="AD87" s="5">
        <v>8.5659500000000008</v>
      </c>
      <c r="AF87" t="s">
        <v>140</v>
      </c>
      <c r="AG87" s="5">
        <v>-5.169311E-2</v>
      </c>
      <c r="AH87" s="5">
        <v>-4.1130649999999998E-2</v>
      </c>
      <c r="AI87" s="5">
        <v>-5.6893640000000002E-2</v>
      </c>
      <c r="AJ87" s="5">
        <v>-0.104378</v>
      </c>
      <c r="AK87" s="5">
        <v>-0.52163199999999998</v>
      </c>
      <c r="AL87" s="5">
        <v>-0.64138499999999998</v>
      </c>
      <c r="AM87" s="5">
        <v>-0.72926999999999997</v>
      </c>
      <c r="AN87" s="5">
        <v>-0.80395399999999995</v>
      </c>
      <c r="AO87" s="5">
        <v>-0.85797500000000004</v>
      </c>
      <c r="AP87" s="5">
        <v>-1.9321189999999999</v>
      </c>
      <c r="AQ87" s="5">
        <v>-4.7409600000000003</v>
      </c>
      <c r="AR87" s="5">
        <v>-6.6757099999999996</v>
      </c>
      <c r="AS87" s="5">
        <v>-9.1204300000000007</v>
      </c>
      <c r="AT87" s="5">
        <v>-10.688179999999999</v>
      </c>
      <c r="AU87" s="5">
        <v>-10.177</v>
      </c>
      <c r="AV87" s="5">
        <v>-9.4793099999999999</v>
      </c>
      <c r="AW87" s="5">
        <v>-8.9344800000000006</v>
      </c>
      <c r="AX87" s="5">
        <v>-8.3560099999999995</v>
      </c>
      <c r="AY87" s="5">
        <v>-7.6466599999999998</v>
      </c>
      <c r="AZ87" s="5">
        <v>-6.9323499999999996</v>
      </c>
      <c r="BA87" s="5">
        <v>-6.1517900000000001</v>
      </c>
      <c r="BB87" s="5">
        <v>-5.3068400000000002</v>
      </c>
      <c r="BC87" s="5">
        <v>-4.3700669999999997</v>
      </c>
      <c r="BD87" s="5">
        <v>-3.3403209999999999</v>
      </c>
      <c r="BE87" s="5">
        <v>-2.2102599999999999</v>
      </c>
      <c r="BF87" s="5">
        <v>-0.97314999999999996</v>
      </c>
      <c r="BG87" s="5">
        <v>0.3641299999999994</v>
      </c>
      <c r="BH87" s="5">
        <v>1.8557999999999995</v>
      </c>
      <c r="BI87" s="5">
        <v>3.5289800000000007</v>
      </c>
      <c r="BK87" t="s">
        <v>140</v>
      </c>
      <c r="BL87" s="5">
        <v>1570.820987735023</v>
      </c>
      <c r="BM87" s="5">
        <v>1564.1592842610887</v>
      </c>
      <c r="BN87" s="5">
        <v>1548.089147628154</v>
      </c>
      <c r="BO87" s="5">
        <v>1527.7658853728219</v>
      </c>
      <c r="BP87" s="5">
        <v>1498.1442069227448</v>
      </c>
      <c r="BQ87" s="5">
        <v>1474.9439933611243</v>
      </c>
      <c r="BR87" s="5">
        <v>1460.8656235653518</v>
      </c>
      <c r="BS87" s="5">
        <v>1446.2143377733282</v>
      </c>
      <c r="BT87" s="5">
        <v>1444.2893646418854</v>
      </c>
      <c r="BU87" s="5">
        <v>1428.5350486459672</v>
      </c>
      <c r="BV87" s="5">
        <v>1388.6578785357369</v>
      </c>
      <c r="BW87" s="5">
        <v>1361.9834012486497</v>
      </c>
      <c r="BX87" s="5">
        <v>1316.390078891633</v>
      </c>
      <c r="BY87" s="5">
        <v>1282.9973113237747</v>
      </c>
      <c r="BZ87" s="5">
        <v>1278.8156756980982</v>
      </c>
      <c r="CA87" s="5">
        <v>1276.2763763674648</v>
      </c>
      <c r="CB87" s="5">
        <v>1270.8888033815433</v>
      </c>
      <c r="CC87" s="5">
        <v>1265.1432276865753</v>
      </c>
      <c r="CD87" s="5">
        <v>1260.3288852019182</v>
      </c>
      <c r="CE87" s="5">
        <v>1254.744767747793</v>
      </c>
      <c r="CF87" s="5">
        <v>1249.2026903549074</v>
      </c>
      <c r="CG87" s="5">
        <v>1243.5982053010778</v>
      </c>
      <c r="CH87" s="5">
        <v>1238.2200730565658</v>
      </c>
      <c r="CI87" s="5">
        <v>1233.019079019055</v>
      </c>
      <c r="CJ87" s="5">
        <v>1228.0080531151391</v>
      </c>
      <c r="CK87" s="5">
        <v>1223.1817794929786</v>
      </c>
      <c r="CL87" s="5">
        <v>1218.3593281393248</v>
      </c>
      <c r="CM87" s="5">
        <v>1214.0819168172748</v>
      </c>
      <c r="CN87" s="5">
        <v>1210.5319013665287</v>
      </c>
      <c r="CP87" s="5"/>
    </row>
    <row r="88" spans="1:94" x14ac:dyDescent="0.25">
      <c r="A88" t="s">
        <v>141</v>
      </c>
      <c r="B88" s="5">
        <v>0</v>
      </c>
      <c r="C88" s="5">
        <v>0</v>
      </c>
      <c r="D88" s="5">
        <v>0</v>
      </c>
      <c r="E88" s="5">
        <v>0</v>
      </c>
      <c r="F88" s="5">
        <v>0</v>
      </c>
      <c r="G88" s="5">
        <v>0</v>
      </c>
      <c r="H88" s="5">
        <v>0</v>
      </c>
      <c r="I88" s="5">
        <v>0</v>
      </c>
      <c r="J88" s="5">
        <v>0</v>
      </c>
      <c r="K88" s="5">
        <v>0.49605300000000002</v>
      </c>
      <c r="L88" s="5">
        <v>6.0585399999999998</v>
      </c>
      <c r="M88" s="5">
        <v>9.1820500000000003</v>
      </c>
      <c r="N88" s="5">
        <v>12.4292</v>
      </c>
      <c r="O88" s="5">
        <v>13.572900000000001</v>
      </c>
      <c r="P88" s="5">
        <v>11.079499999999999</v>
      </c>
      <c r="Q88" s="5">
        <v>8.4872700000000005</v>
      </c>
      <c r="R88" s="5">
        <v>6.45953</v>
      </c>
      <c r="S88" s="5">
        <v>4.5726100000000001</v>
      </c>
      <c r="T88" s="5">
        <v>2.6741999999999999</v>
      </c>
      <c r="U88" s="5">
        <v>0.99101600000000001</v>
      </c>
      <c r="V88" s="5">
        <v>-0.60997800000000002</v>
      </c>
      <c r="W88" s="5">
        <v>-2.11775</v>
      </c>
      <c r="X88" s="5">
        <v>-3.5793400000000002</v>
      </c>
      <c r="Y88" s="5">
        <v>-4.9769899999999998</v>
      </c>
      <c r="Z88" s="5">
        <v>-6.3336199999999998</v>
      </c>
      <c r="AA88" s="5">
        <v>-7.6554200000000003</v>
      </c>
      <c r="AB88" s="5">
        <v>-8.9532799999999995</v>
      </c>
      <c r="AC88" s="5">
        <v>-10.226900000000001</v>
      </c>
      <c r="AD88" s="5">
        <v>-11.488</v>
      </c>
      <c r="AF88" t="s">
        <v>141</v>
      </c>
      <c r="AG88" s="5">
        <v>0.60889800000000005</v>
      </c>
      <c r="AH88" s="5">
        <v>0.63350399999999996</v>
      </c>
      <c r="AI88" s="5">
        <v>0.77349500000000004</v>
      </c>
      <c r="AJ88" s="5">
        <v>0.96477500000000005</v>
      </c>
      <c r="AK88" s="5">
        <v>2.61931</v>
      </c>
      <c r="AL88" s="5">
        <v>2.8346800000000001</v>
      </c>
      <c r="AM88" s="5">
        <v>2.7962199999999999</v>
      </c>
      <c r="AN88" s="5">
        <v>2.7201200000000001</v>
      </c>
      <c r="AO88" s="5">
        <v>2.6229</v>
      </c>
      <c r="AP88" s="5">
        <v>4.6999529999999998</v>
      </c>
      <c r="AQ88" s="5">
        <v>10.22134</v>
      </c>
      <c r="AR88" s="5">
        <v>13.265789999999999</v>
      </c>
      <c r="AS88" s="5">
        <v>16.511859999999999</v>
      </c>
      <c r="AT88" s="5">
        <v>17.63879</v>
      </c>
      <c r="AU88" s="5">
        <v>15.17662</v>
      </c>
      <c r="AV88" s="5">
        <v>12.59319</v>
      </c>
      <c r="AW88" s="5">
        <v>10.597490000000001</v>
      </c>
      <c r="AX88" s="5">
        <v>8.7290700000000001</v>
      </c>
      <c r="AY88" s="5">
        <v>6.8767399999999999</v>
      </c>
      <c r="AZ88" s="5">
        <v>5.2167060000000003</v>
      </c>
      <c r="BA88" s="5">
        <v>3.6406619999999998</v>
      </c>
      <c r="BB88" s="5">
        <v>2.1586299999999996</v>
      </c>
      <c r="BC88" s="5">
        <v>0.72666999999999948</v>
      </c>
      <c r="BD88" s="5">
        <v>-0.63257999999999992</v>
      </c>
      <c r="BE88" s="5">
        <v>-1.9548699999999997</v>
      </c>
      <c r="BF88" s="5">
        <v>-3.2503200000000003</v>
      </c>
      <c r="BG88" s="5">
        <v>-4.5517299999999992</v>
      </c>
      <c r="BH88" s="5">
        <v>-5.8262900000000002</v>
      </c>
      <c r="BI88" s="5">
        <v>-7.0865499999999999</v>
      </c>
      <c r="BK88" t="s">
        <v>141</v>
      </c>
      <c r="BL88" s="5">
        <v>146.36997427281608</v>
      </c>
      <c r="BM88" s="5">
        <v>180.78974812362745</v>
      </c>
      <c r="BN88" s="5">
        <v>222.41191979839894</v>
      </c>
      <c r="BO88" s="5">
        <v>268.13648378361734</v>
      </c>
      <c r="BP88" s="5">
        <v>322.51673830327678</v>
      </c>
      <c r="BQ88" s="5">
        <v>371.75517120114779</v>
      </c>
      <c r="BR88" s="5">
        <v>414.38144640471114</v>
      </c>
      <c r="BS88" s="5">
        <v>457.52786333610624</v>
      </c>
      <c r="BT88" s="5">
        <v>490.43268482067629</v>
      </c>
      <c r="BU88" s="5">
        <v>533.68208292972247</v>
      </c>
      <c r="BV88" s="5">
        <v>596.0804580475359</v>
      </c>
      <c r="BW88" s="5">
        <v>646.91735881692034</v>
      </c>
      <c r="BX88" s="5">
        <v>713.62621006777943</v>
      </c>
      <c r="BY88" s="5">
        <v>770.0132157121119</v>
      </c>
      <c r="BZ88" s="5">
        <v>803.10437758879311</v>
      </c>
      <c r="CA88" s="5">
        <v>833.89734977952651</v>
      </c>
      <c r="CB88" s="5">
        <v>867.71406473077502</v>
      </c>
      <c r="CC88" s="5">
        <v>901.48057956228524</v>
      </c>
      <c r="CD88" s="5">
        <v>934.33961675145861</v>
      </c>
      <c r="CE88" s="5">
        <v>967.91625041528096</v>
      </c>
      <c r="CF88" s="5">
        <v>1001.4117607639004</v>
      </c>
      <c r="CG88" s="5">
        <v>1034.9884538524375</v>
      </c>
      <c r="CH88" s="5">
        <v>1068.2746371430628</v>
      </c>
      <c r="CI88" s="5">
        <v>1101.5580517775973</v>
      </c>
      <c r="CJ88" s="5">
        <v>1134.4947611463683</v>
      </c>
      <c r="CK88" s="5">
        <v>1166.9829595739748</v>
      </c>
      <c r="CL88" s="5">
        <v>1198.6133509569324</v>
      </c>
      <c r="CM88" s="5">
        <v>1229.7696453790566</v>
      </c>
      <c r="CN88" s="5">
        <v>1260.2831706298134</v>
      </c>
      <c r="CP88" s="5"/>
    </row>
    <row r="89" spans="1:94" x14ac:dyDescent="0.25">
      <c r="A89" t="s">
        <v>142</v>
      </c>
      <c r="B89" s="5">
        <v>0</v>
      </c>
      <c r="C89" s="5">
        <v>0</v>
      </c>
      <c r="D89" s="5">
        <v>0</v>
      </c>
      <c r="E89" s="5">
        <v>0</v>
      </c>
      <c r="F89" s="5">
        <v>0</v>
      </c>
      <c r="G89" s="5">
        <v>0</v>
      </c>
      <c r="H89" s="5">
        <v>0</v>
      </c>
      <c r="I89" s="5">
        <v>0</v>
      </c>
      <c r="J89" s="5">
        <v>0</v>
      </c>
      <c r="K89" s="5">
        <v>-0.15348700000000001</v>
      </c>
      <c r="L89" s="5">
        <v>-0.58546699999999996</v>
      </c>
      <c r="M89" s="5">
        <v>-0.87546599999999997</v>
      </c>
      <c r="N89" s="5">
        <v>-1.1621600000000001</v>
      </c>
      <c r="O89" s="5">
        <v>-1.3279099999999999</v>
      </c>
      <c r="P89" s="5">
        <v>-1.29067</v>
      </c>
      <c r="Q89" s="5">
        <v>-1.24352</v>
      </c>
      <c r="R89" s="5">
        <v>-1.20764</v>
      </c>
      <c r="S89" s="5">
        <v>-1.17374</v>
      </c>
      <c r="T89" s="5">
        <v>-1.1349100000000001</v>
      </c>
      <c r="U89" s="5">
        <v>-1.1078399999999999</v>
      </c>
      <c r="V89" s="5">
        <v>-1.08188</v>
      </c>
      <c r="W89" s="5">
        <v>-1.0581499999999999</v>
      </c>
      <c r="X89" s="5">
        <v>-1.0346200000000001</v>
      </c>
      <c r="Y89" s="5">
        <v>-1.0122599999999999</v>
      </c>
      <c r="Z89" s="5">
        <v>-0.99068100000000003</v>
      </c>
      <c r="AA89" s="5">
        <v>-0.96931800000000001</v>
      </c>
      <c r="AB89" s="5">
        <v>-0.94812700000000005</v>
      </c>
      <c r="AC89" s="5">
        <v>-0.92699600000000004</v>
      </c>
      <c r="AD89" s="5">
        <v>-0.90583800000000003</v>
      </c>
      <c r="AF89" t="s">
        <v>142</v>
      </c>
      <c r="AG89" s="5">
        <v>1.614493E-3</v>
      </c>
      <c r="AH89" s="5">
        <v>2.5132060000000001E-2</v>
      </c>
      <c r="AI89" s="5">
        <v>4.2118419999999997E-2</v>
      </c>
      <c r="AJ89" s="5">
        <v>4.7292180000000003E-2</v>
      </c>
      <c r="AK89" s="5">
        <v>8.4663969999999996E-4</v>
      </c>
      <c r="AL89" s="5">
        <v>1.5562869999999999E-2</v>
      </c>
      <c r="AM89" s="5">
        <v>3.2238760000000001E-3</v>
      </c>
      <c r="AN89" s="5">
        <v>-6.1495050000000004E-3</v>
      </c>
      <c r="AO89" s="5">
        <v>-2.5547250000000001E-2</v>
      </c>
      <c r="AP89" s="5">
        <v>-0.24031668</v>
      </c>
      <c r="AQ89" s="5">
        <v>-0.62986469</v>
      </c>
      <c r="AR89" s="5">
        <v>-0.91842698</v>
      </c>
      <c r="AS89" s="5">
        <v>-1.2063327400000001</v>
      </c>
      <c r="AT89" s="5">
        <v>-1.3900481</v>
      </c>
      <c r="AU89" s="5">
        <v>-1.3699865199999999</v>
      </c>
      <c r="AV89" s="5">
        <v>-1.371343</v>
      </c>
      <c r="AW89" s="5">
        <v>-1.3450010000000001</v>
      </c>
      <c r="AX89" s="5">
        <v>-1.326287</v>
      </c>
      <c r="AY89" s="5">
        <v>-1.3015990000000002</v>
      </c>
      <c r="AZ89" s="5">
        <v>-1.267976</v>
      </c>
      <c r="BA89" s="5">
        <v>-1.231862</v>
      </c>
      <c r="BB89" s="5">
        <v>-1.187495</v>
      </c>
      <c r="BC89" s="5">
        <v>-1.1412880000000001</v>
      </c>
      <c r="BD89" s="5">
        <v>-1.0819430999999999</v>
      </c>
      <c r="BE89" s="5">
        <v>-1.02561046</v>
      </c>
      <c r="BF89" s="5">
        <v>-0.97734870800000007</v>
      </c>
      <c r="BG89" s="5">
        <v>-0.9623146600000001</v>
      </c>
      <c r="BH89" s="5">
        <v>-0.94268605999999999</v>
      </c>
      <c r="BI89" s="5">
        <v>-0.92061864000000004</v>
      </c>
      <c r="BK89" t="s">
        <v>142</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row>
    <row r="90" spans="1:94" x14ac:dyDescent="0.2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K90" t="s">
        <v>208</v>
      </c>
      <c r="BL90" s="29">
        <v>8.772966044162496E-2</v>
      </c>
      <c r="BM90" s="29">
        <v>0.10754984242988493</v>
      </c>
      <c r="BN90" s="29">
        <v>0.12929005578878078</v>
      </c>
      <c r="BO90" s="29">
        <v>0.15232299304559418</v>
      </c>
      <c r="BP90" s="29">
        <v>0.177605477370885</v>
      </c>
      <c r="BQ90" s="29">
        <v>0.20227979145954675</v>
      </c>
      <c r="BR90" s="29">
        <v>0.22564443811876619</v>
      </c>
      <c r="BS90" s="29">
        <v>0.24940022608203194</v>
      </c>
      <c r="BT90" s="29">
        <v>0.27084010198860958</v>
      </c>
      <c r="BU90" s="29">
        <v>0.2940705823799073</v>
      </c>
      <c r="BV90" s="29">
        <v>0.32266804456653198</v>
      </c>
      <c r="BW90" s="29">
        <v>0.34882765809396776</v>
      </c>
      <c r="BX90" s="29">
        <v>0.3790964095383153</v>
      </c>
      <c r="BY90" s="29">
        <v>0.40724864337605127</v>
      </c>
      <c r="BZ90" s="29">
        <v>0.43000536379340387</v>
      </c>
      <c r="CA90" s="29">
        <v>0.4528520959076956</v>
      </c>
      <c r="CB90" s="29">
        <v>0.47697498726161675</v>
      </c>
      <c r="CC90" s="29">
        <v>0.50186170979119449</v>
      </c>
      <c r="CD90" s="29">
        <v>0.52738307361727377</v>
      </c>
      <c r="CE90" s="29">
        <v>0.55398608843140262</v>
      </c>
      <c r="CF90" s="29">
        <v>0.58162688184006717</v>
      </c>
      <c r="CG90" s="29">
        <v>0.61046191826756768</v>
      </c>
      <c r="CH90" s="29">
        <v>0.64058112509258425</v>
      </c>
      <c r="CI90" s="29">
        <v>0.67218867412419581</v>
      </c>
      <c r="CJ90" s="29">
        <v>0.70546155215398898</v>
      </c>
      <c r="CK90" s="29">
        <v>0.74064000311352252</v>
      </c>
      <c r="CL90" s="29">
        <v>0.77800542199642531</v>
      </c>
      <c r="CM90" s="29">
        <v>0.81788807118609341</v>
      </c>
      <c r="CN90" s="29">
        <v>0.86070211526174834</v>
      </c>
    </row>
    <row r="91" spans="1:94" ht="20.25" thickBot="1" x14ac:dyDescent="0.35">
      <c r="A91" s="3" t="s">
        <v>209</v>
      </c>
      <c r="AF91" s="3" t="s">
        <v>210</v>
      </c>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K91" s="3" t="s">
        <v>211</v>
      </c>
      <c r="BL91" s="29">
        <v>0.92671458007715568</v>
      </c>
      <c r="BM91" s="29">
        <v>0.93128273408810669</v>
      </c>
      <c r="BN91" s="29">
        <v>0.93511940909368385</v>
      </c>
      <c r="BO91" s="29">
        <v>0.93852293268880804</v>
      </c>
      <c r="BP91" s="29">
        <v>0.94160133562281734</v>
      </c>
      <c r="BQ91" s="29">
        <v>0.94419749761557281</v>
      </c>
      <c r="BR91" s="29">
        <v>0.94634339938323064</v>
      </c>
      <c r="BS91" s="29">
        <v>0.94819353468474732</v>
      </c>
      <c r="BT91" s="29">
        <v>0.94944667557212403</v>
      </c>
      <c r="BU91" s="29">
        <v>0.95103330882534132</v>
      </c>
      <c r="BV91" s="29">
        <v>0.95281690241424433</v>
      </c>
      <c r="BW91" s="29">
        <v>0.95435070473942829</v>
      </c>
      <c r="BX91" s="29">
        <v>0.95598426550533255</v>
      </c>
      <c r="BY91" s="29">
        <v>0.95740809816475725</v>
      </c>
      <c r="BZ91" s="29">
        <v>0.95852031415121131</v>
      </c>
      <c r="CA91" s="29">
        <v>0.95956980610144771</v>
      </c>
      <c r="CB91" s="29">
        <v>0.96061309809497397</v>
      </c>
      <c r="CC91" s="29">
        <v>0.96162397663000077</v>
      </c>
      <c r="CD91" s="29">
        <v>0.96259708013101875</v>
      </c>
      <c r="CE91" s="29">
        <v>0.96355133770761581</v>
      </c>
      <c r="CF91" s="29">
        <v>0.96448150931151289</v>
      </c>
      <c r="CG91" s="29">
        <v>0.96539152306482545</v>
      </c>
      <c r="CH91" s="29">
        <v>0.96628145671742849</v>
      </c>
      <c r="CI91" s="29">
        <v>0.96715589661754198</v>
      </c>
      <c r="CJ91" s="29">
        <v>0.96801608435597675</v>
      </c>
      <c r="CK91" s="29">
        <v>0.96886433033127406</v>
      </c>
      <c r="CL91" s="29">
        <v>0.96970209782384897</v>
      </c>
      <c r="CM91" s="29">
        <v>0.97053379482292956</v>
      </c>
      <c r="CN91" s="29">
        <v>0.97136241735516982</v>
      </c>
    </row>
    <row r="92" spans="1:94" ht="15.75" thickTop="1" x14ac:dyDescent="0.25">
      <c r="B92" s="1">
        <v>2022</v>
      </c>
      <c r="C92" s="2">
        <v>2023</v>
      </c>
      <c r="D92" s="1">
        <v>2024</v>
      </c>
      <c r="E92" s="2">
        <v>2025</v>
      </c>
      <c r="F92" s="1">
        <v>2026</v>
      </c>
      <c r="G92" s="2">
        <v>2027</v>
      </c>
      <c r="H92" s="1">
        <v>2028</v>
      </c>
      <c r="I92" s="2">
        <v>2029</v>
      </c>
      <c r="J92" s="1">
        <v>2030</v>
      </c>
      <c r="K92" s="2">
        <v>2031</v>
      </c>
      <c r="L92" s="1">
        <v>2032</v>
      </c>
      <c r="M92" s="2">
        <v>2033</v>
      </c>
      <c r="N92" s="1">
        <v>2034</v>
      </c>
      <c r="O92" s="2">
        <v>2035</v>
      </c>
      <c r="P92" s="1">
        <v>2036</v>
      </c>
      <c r="Q92" s="2">
        <v>2037</v>
      </c>
      <c r="R92" s="1">
        <v>2038</v>
      </c>
      <c r="S92" s="2">
        <v>2039</v>
      </c>
      <c r="T92" s="1">
        <v>2040</v>
      </c>
      <c r="U92" s="2">
        <v>2041</v>
      </c>
      <c r="V92" s="1">
        <v>2042</v>
      </c>
      <c r="W92" s="2">
        <v>2043</v>
      </c>
      <c r="X92" s="1">
        <v>2044</v>
      </c>
      <c r="Y92" s="2">
        <v>2045</v>
      </c>
      <c r="Z92" s="1">
        <v>2046</v>
      </c>
      <c r="AA92" s="2">
        <v>2047</v>
      </c>
      <c r="AB92" s="1">
        <v>2048</v>
      </c>
      <c r="AC92" s="2">
        <v>2049</v>
      </c>
      <c r="AD92" s="1">
        <v>2050</v>
      </c>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row>
    <row r="93" spans="1:94" x14ac:dyDescent="0.25">
      <c r="A93" t="s">
        <v>16</v>
      </c>
      <c r="B93" s="5">
        <v>0</v>
      </c>
      <c r="C93" s="5">
        <v>0</v>
      </c>
      <c r="D93" s="5">
        <v>0</v>
      </c>
      <c r="E93" s="5">
        <v>0</v>
      </c>
      <c r="F93" s="5">
        <v>0</v>
      </c>
      <c r="G93" s="5">
        <v>0</v>
      </c>
      <c r="H93" s="5">
        <v>0</v>
      </c>
      <c r="I93" s="5">
        <v>0</v>
      </c>
      <c r="J93" s="5">
        <v>0</v>
      </c>
      <c r="K93" s="5">
        <v>-5.3000980000000003E-2</v>
      </c>
      <c r="L93" s="5">
        <v>-0.234404</v>
      </c>
      <c r="M93" s="5">
        <v>-0.358375</v>
      </c>
      <c r="N93" s="5">
        <v>-0.48373500000000003</v>
      </c>
      <c r="O93" s="5">
        <v>-0.55395000000000005</v>
      </c>
      <c r="P93" s="5">
        <v>-0.52843700000000005</v>
      </c>
      <c r="Q93" s="5">
        <v>-0.49581799999999998</v>
      </c>
      <c r="R93" s="5">
        <v>-0.459534</v>
      </c>
      <c r="S93" s="5">
        <v>-0.42185299999999998</v>
      </c>
      <c r="T93" s="5">
        <v>-0.38008500000000001</v>
      </c>
      <c r="U93" s="5">
        <v>-0.345557</v>
      </c>
      <c r="V93" s="5">
        <v>-0.31046000000000001</v>
      </c>
      <c r="W93" s="5">
        <v>-0.27542499999999998</v>
      </c>
      <c r="X93" s="5">
        <v>-0.239566</v>
      </c>
      <c r="Y93" s="5">
        <v>-0.20318800000000001</v>
      </c>
      <c r="Z93" s="5">
        <v>-0.165993</v>
      </c>
      <c r="AA93" s="5">
        <v>-0.12725800000000001</v>
      </c>
      <c r="AB93" s="5">
        <v>-8.6442740000000004E-2</v>
      </c>
      <c r="AC93" s="5">
        <v>-4.3019469999999997E-2</v>
      </c>
      <c r="AD93" s="5">
        <v>3.7267440000000002E-3</v>
      </c>
      <c r="AF93" t="s">
        <v>16</v>
      </c>
      <c r="AG93" s="5">
        <v>3.554626E-3</v>
      </c>
      <c r="AH93" s="5">
        <v>2.3610630000000001E-2</v>
      </c>
      <c r="AI93" s="5">
        <v>3.9389300000000002E-2</v>
      </c>
      <c r="AJ93" s="5">
        <v>4.7990280000000003E-2</v>
      </c>
      <c r="AK93" s="5">
        <v>4.0095409999999998E-2</v>
      </c>
      <c r="AL93" s="5">
        <v>4.8806290000000002E-2</v>
      </c>
      <c r="AM93" s="5">
        <v>3.8290360000000002E-2</v>
      </c>
      <c r="AN93" s="5">
        <v>3.0036759999999999E-2</v>
      </c>
      <c r="AO93" s="5">
        <v>1.315116E-2</v>
      </c>
      <c r="AP93" s="5">
        <v>-6.5801120000000005E-2</v>
      </c>
      <c r="AQ93" s="5">
        <v>-0.235681205</v>
      </c>
      <c r="AR93" s="5">
        <v>-0.37109142000000001</v>
      </c>
      <c r="AS93" s="5">
        <v>-0.50717668999999999</v>
      </c>
      <c r="AT93" s="5">
        <v>-0.59831495000000001</v>
      </c>
      <c r="AU93" s="5">
        <v>-0.59033086000000001</v>
      </c>
      <c r="AV93" s="5">
        <v>-0.59594400000000003</v>
      </c>
      <c r="AW93" s="5">
        <v>-0.57437300000000002</v>
      </c>
      <c r="AX93" s="5">
        <v>-0.55524499999999999</v>
      </c>
      <c r="AY93" s="5">
        <v>-0.531115</v>
      </c>
      <c r="AZ93" s="5">
        <v>-0.49753199999999997</v>
      </c>
      <c r="BA93" s="5">
        <v>-0.46361600000000003</v>
      </c>
      <c r="BB93" s="5">
        <v>-0.42247699999999999</v>
      </c>
      <c r="BC93" s="5">
        <v>-0.37870899999999996</v>
      </c>
      <c r="BD93" s="5">
        <v>-0.32477600000000001</v>
      </c>
      <c r="BE93" s="5">
        <v>-0.27061099999999999</v>
      </c>
      <c r="BF93" s="5">
        <v>-0.22018360000000001</v>
      </c>
      <c r="BG93" s="5">
        <v>-0.18979173999999999</v>
      </c>
      <c r="BH93" s="5">
        <v>-0.15478047</v>
      </c>
      <c r="BI93" s="5">
        <v>-0.11574725599999999</v>
      </c>
      <c r="BK93" t="s">
        <v>16</v>
      </c>
      <c r="BL93" s="5">
        <v>8705.7063591181995</v>
      </c>
      <c r="BM93" s="5">
        <v>8861.424450372102</v>
      </c>
      <c r="BN93" s="5">
        <v>9011.6973848041544</v>
      </c>
      <c r="BO93" s="5">
        <v>9161.6916367884605</v>
      </c>
      <c r="BP93" s="5">
        <v>9310.6799766392251</v>
      </c>
      <c r="BQ93" s="5">
        <v>9463.9617707938996</v>
      </c>
      <c r="BR93" s="5">
        <v>9624.2718105766544</v>
      </c>
      <c r="BS93" s="5">
        <v>9786.3435254763081</v>
      </c>
      <c r="BT93" s="5">
        <v>9952.5303183184533</v>
      </c>
      <c r="BU93" s="5">
        <v>10114.102949294513</v>
      </c>
      <c r="BV93" s="5">
        <v>10268.224186283516</v>
      </c>
      <c r="BW93" s="5">
        <v>10425.238380051085</v>
      </c>
      <c r="BX93" s="5">
        <v>10579.279514122994</v>
      </c>
      <c r="BY93" s="5">
        <v>10737.193766743991</v>
      </c>
      <c r="BZ93" s="5">
        <v>10905.405629206653</v>
      </c>
      <c r="CA93" s="5">
        <v>11071.34843299971</v>
      </c>
      <c r="CB93" s="5">
        <v>11240.809548747824</v>
      </c>
      <c r="CC93" s="5">
        <v>11409.943712713841</v>
      </c>
      <c r="CD93" s="5">
        <v>11579.571957433363</v>
      </c>
      <c r="CE93" s="5">
        <v>11750.452611469016</v>
      </c>
      <c r="CF93" s="5">
        <v>11921.994268335549</v>
      </c>
      <c r="CG93" s="5">
        <v>12094.583216187701</v>
      </c>
      <c r="CH93" s="5">
        <v>12267.638877938462</v>
      </c>
      <c r="CI93" s="5">
        <v>12442.127369385598</v>
      </c>
      <c r="CJ93" s="5">
        <v>12616.825402305611</v>
      </c>
      <c r="CK93" s="5">
        <v>12791.198394926003</v>
      </c>
      <c r="CL93" s="5">
        <v>12963.080084198915</v>
      </c>
      <c r="CM93" s="5">
        <v>13135.556734342588</v>
      </c>
      <c r="CN93" s="5">
        <v>13308.54573088347</v>
      </c>
    </row>
    <row r="94" spans="1:94" x14ac:dyDescent="0.25">
      <c r="A94" t="s">
        <v>17</v>
      </c>
      <c r="B94" s="5">
        <v>0</v>
      </c>
      <c r="C94" s="5">
        <v>0</v>
      </c>
      <c r="D94" s="5">
        <v>0</v>
      </c>
      <c r="E94" s="5">
        <v>0</v>
      </c>
      <c r="F94" s="5">
        <v>0</v>
      </c>
      <c r="G94" s="5">
        <v>0</v>
      </c>
      <c r="H94" s="5">
        <v>0</v>
      </c>
      <c r="I94" s="5">
        <v>0</v>
      </c>
      <c r="J94" s="5">
        <v>0</v>
      </c>
      <c r="K94" s="5">
        <v>-5.152031E-2</v>
      </c>
      <c r="L94" s="5">
        <v>-0.19292599999999999</v>
      </c>
      <c r="M94" s="5">
        <v>-0.28900799999999999</v>
      </c>
      <c r="N94" s="5">
        <v>-0.37930999999999998</v>
      </c>
      <c r="O94" s="5">
        <v>-0.43085200000000001</v>
      </c>
      <c r="P94" s="5">
        <v>-0.42135099999999998</v>
      </c>
      <c r="Q94" s="5">
        <v>-0.40457399999999999</v>
      </c>
      <c r="R94" s="5">
        <v>-0.39142399999999999</v>
      </c>
      <c r="S94" s="5">
        <v>-0.37831799999999999</v>
      </c>
      <c r="T94" s="5">
        <v>-0.364452</v>
      </c>
      <c r="U94" s="5">
        <v>-0.35370000000000001</v>
      </c>
      <c r="V94" s="5">
        <v>-0.34456100000000001</v>
      </c>
      <c r="W94" s="5">
        <v>-0.33737200000000001</v>
      </c>
      <c r="X94" s="5">
        <v>-0.33158399999999999</v>
      </c>
      <c r="Y94" s="5">
        <v>-0.32737500000000003</v>
      </c>
      <c r="Z94" s="5">
        <v>-0.32434200000000002</v>
      </c>
      <c r="AA94" s="5">
        <v>-0.322241</v>
      </c>
      <c r="AB94" s="5">
        <v>-0.32072899999999999</v>
      </c>
      <c r="AC94" s="5">
        <v>-0.31972699999999998</v>
      </c>
      <c r="AD94" s="5">
        <v>-0.31895099999999998</v>
      </c>
      <c r="AF94" t="s">
        <v>17</v>
      </c>
      <c r="AG94" s="5">
        <v>9.1794370000000004E-3</v>
      </c>
      <c r="AH94" s="5">
        <v>1.505601E-2</v>
      </c>
      <c r="AI94" s="5">
        <v>1.9523269999999999E-2</v>
      </c>
      <c r="AJ94" s="5">
        <v>2.2341509999999998E-2</v>
      </c>
      <c r="AK94" s="5">
        <v>-1.774732E-2</v>
      </c>
      <c r="AL94" s="5">
        <v>-2.778889E-2</v>
      </c>
      <c r="AM94" s="5">
        <v>-3.4714580000000002E-2</v>
      </c>
      <c r="AN94" s="5">
        <v>-3.9227369999999998E-2</v>
      </c>
      <c r="AO94" s="5">
        <v>-4.488607E-2</v>
      </c>
      <c r="AP94" s="5">
        <v>-0.14324994000000002</v>
      </c>
      <c r="AQ94" s="5">
        <v>-0.29471599999999998</v>
      </c>
      <c r="AR94" s="5">
        <v>-0.395368</v>
      </c>
      <c r="AS94" s="5">
        <v>-0.48568999999999996</v>
      </c>
      <c r="AT94" s="5">
        <v>-0.53559200000000007</v>
      </c>
      <c r="AU94" s="5">
        <v>-0.52269500000000002</v>
      </c>
      <c r="AV94" s="5">
        <v>-0.50345298999999999</v>
      </c>
      <c r="AW94" s="5">
        <v>-0.48733663999999999</v>
      </c>
      <c r="AX94" s="5">
        <v>-0.47144040999999998</v>
      </c>
      <c r="AY94" s="5">
        <v>-0.45582517</v>
      </c>
      <c r="AZ94" s="5">
        <v>-0.44125945</v>
      </c>
      <c r="BA94" s="5">
        <v>-0.42901372999999998</v>
      </c>
      <c r="BB94" s="5">
        <v>-0.41905164</v>
      </c>
      <c r="BC94" s="5">
        <v>-0.41109975999999998</v>
      </c>
      <c r="BD94" s="5">
        <v>-0.40497248000000002</v>
      </c>
      <c r="BE94" s="5">
        <v>-0.39997141000000003</v>
      </c>
      <c r="BF94" s="5">
        <v>-0.39655156000000003</v>
      </c>
      <c r="BG94" s="5">
        <v>-0.39479347999999997</v>
      </c>
      <c r="BH94" s="5">
        <v>-0.39413608</v>
      </c>
      <c r="BI94" s="5">
        <v>-0.39412829999999999</v>
      </c>
      <c r="BK94" t="s">
        <v>17</v>
      </c>
      <c r="BL94" s="5">
        <v>112598.80875321967</v>
      </c>
      <c r="BM94" s="5">
        <v>114789.93644328957</v>
      </c>
      <c r="BN94" s="5">
        <v>116937.96542126489</v>
      </c>
      <c r="BO94" s="5">
        <v>119110.89596263602</v>
      </c>
      <c r="BP94" s="5">
        <v>121261.37190354636</v>
      </c>
      <c r="BQ94" s="5">
        <v>123501.71187082258</v>
      </c>
      <c r="BR94" s="5">
        <v>125852.01156716606</v>
      </c>
      <c r="BS94" s="5">
        <v>128234.98142295156</v>
      </c>
      <c r="BT94" s="5">
        <v>130700.65751416155</v>
      </c>
      <c r="BU94" s="5">
        <v>133066.86435339629</v>
      </c>
      <c r="BV94" s="5">
        <v>135378.24652908559</v>
      </c>
      <c r="BW94" s="5">
        <v>137766.00260229211</v>
      </c>
      <c r="BX94" s="5">
        <v>140127.09230300772</v>
      </c>
      <c r="BY94" s="5">
        <v>142550.74720958871</v>
      </c>
      <c r="BZ94" s="5">
        <v>145073.03178578615</v>
      </c>
      <c r="CA94" s="5">
        <v>147613.66401964021</v>
      </c>
      <c r="CB94" s="5">
        <v>150161.43855991596</v>
      </c>
      <c r="CC94" s="5">
        <v>152720.05984247682</v>
      </c>
      <c r="CD94" s="5">
        <v>155288.3080367439</v>
      </c>
      <c r="CE94" s="5">
        <v>157866.98409243973</v>
      </c>
      <c r="CF94" s="5">
        <v>160453.30307418181</v>
      </c>
      <c r="CG94" s="5">
        <v>163046.97565357172</v>
      </c>
      <c r="CH94" s="5">
        <v>165647.26846351006</v>
      </c>
      <c r="CI94" s="5">
        <v>168254.20712621827</v>
      </c>
      <c r="CJ94" s="5">
        <v>170868.08517185575</v>
      </c>
      <c r="CK94" s="5">
        <v>173487.29833605009</v>
      </c>
      <c r="CL94" s="5">
        <v>176110.68954208802</v>
      </c>
      <c r="CM94" s="5">
        <v>178738.10236479639</v>
      </c>
      <c r="CN94" s="5">
        <v>181369.21305338785</v>
      </c>
    </row>
    <row r="95" spans="1:94" x14ac:dyDescent="0.25">
      <c r="A95" t="s">
        <v>18</v>
      </c>
      <c r="B95" s="5">
        <v>0</v>
      </c>
      <c r="C95" s="5">
        <v>0</v>
      </c>
      <c r="D95" s="5">
        <v>0</v>
      </c>
      <c r="E95" s="5">
        <v>0</v>
      </c>
      <c r="F95" s="5">
        <v>0</v>
      </c>
      <c r="G95" s="5">
        <v>0</v>
      </c>
      <c r="H95" s="5">
        <v>0</v>
      </c>
      <c r="I95" s="5">
        <v>0</v>
      </c>
      <c r="J95" s="5">
        <v>0</v>
      </c>
      <c r="K95" s="5">
        <v>-5.8090059999999999E-2</v>
      </c>
      <c r="L95" s="5">
        <v>-0.23449600000000001</v>
      </c>
      <c r="M95" s="5">
        <v>-0.35818800000000001</v>
      </c>
      <c r="N95" s="5">
        <v>-0.48338199999999998</v>
      </c>
      <c r="O95" s="5">
        <v>-0.55818100000000004</v>
      </c>
      <c r="P95" s="5">
        <v>-0.54644300000000001</v>
      </c>
      <c r="Q95" s="5">
        <v>-0.53096600000000005</v>
      </c>
      <c r="R95" s="5">
        <v>-0.51692700000000003</v>
      </c>
      <c r="S95" s="5">
        <v>-0.50308799999999998</v>
      </c>
      <c r="T95" s="5">
        <v>-0.48686099999999999</v>
      </c>
      <c r="U95" s="5">
        <v>-0.47510200000000002</v>
      </c>
      <c r="V95" s="5">
        <v>-0.46392899999999998</v>
      </c>
      <c r="W95" s="5">
        <v>-0.45390999999999998</v>
      </c>
      <c r="X95" s="5">
        <v>-0.44419199999999998</v>
      </c>
      <c r="Y95" s="5">
        <v>-0.43506099999999998</v>
      </c>
      <c r="Z95" s="5">
        <v>-0.426292</v>
      </c>
      <c r="AA95" s="5">
        <v>-0.41716599999999998</v>
      </c>
      <c r="AB95" s="5">
        <v>-0.40720099999999998</v>
      </c>
      <c r="AC95" s="5">
        <v>-0.396005</v>
      </c>
      <c r="AD95" s="5">
        <v>-0.38299699999999998</v>
      </c>
      <c r="AF95" t="s">
        <v>18</v>
      </c>
      <c r="AG95" s="5">
        <v>-3.1635629999999998E-2</v>
      </c>
      <c r="AH95" s="5">
        <v>-3.5269130000000003E-2</v>
      </c>
      <c r="AI95" s="5">
        <v>-3.5888330000000003E-2</v>
      </c>
      <c r="AJ95" s="5">
        <v>-4.1236149999999999E-2</v>
      </c>
      <c r="AK95" s="5">
        <v>-7.9964660000000007E-2</v>
      </c>
      <c r="AL95" s="5">
        <v>-9.6692260000000002E-2</v>
      </c>
      <c r="AM95" s="5">
        <v>-0.12248000000000001</v>
      </c>
      <c r="AN95" s="5">
        <v>-0.13913200000000001</v>
      </c>
      <c r="AO95" s="5">
        <v>-0.160273</v>
      </c>
      <c r="AP95" s="5">
        <v>-0.28406505999999998</v>
      </c>
      <c r="AQ95" s="5">
        <v>-0.490178</v>
      </c>
      <c r="AR95" s="5">
        <v>-0.645451</v>
      </c>
      <c r="AS95" s="5">
        <v>-0.79454999999999998</v>
      </c>
      <c r="AT95" s="5">
        <v>-0.89555099999999999</v>
      </c>
      <c r="AU95" s="5">
        <v>-0.89869500000000002</v>
      </c>
      <c r="AV95" s="5">
        <v>-0.90949400000000002</v>
      </c>
      <c r="AW95" s="5">
        <v>-0.91092600000000001</v>
      </c>
      <c r="AX95" s="5">
        <v>-0.91524800000000006</v>
      </c>
      <c r="AY95" s="5">
        <v>-0.91779199999999994</v>
      </c>
      <c r="AZ95" s="5">
        <v>-0.91065400000000007</v>
      </c>
      <c r="BA95" s="5">
        <v>-0.90440699999999996</v>
      </c>
      <c r="BB95" s="5">
        <v>-0.897254</v>
      </c>
      <c r="BC95" s="5">
        <v>-0.89050099999999999</v>
      </c>
      <c r="BD95" s="5">
        <v>-0.88078999999999996</v>
      </c>
      <c r="BE95" s="5">
        <v>-0.86977300000000002</v>
      </c>
      <c r="BF95" s="5">
        <v>-0.86137399999999997</v>
      </c>
      <c r="BG95" s="5">
        <v>-0.86194899999999997</v>
      </c>
      <c r="BH95" s="5">
        <v>-0.86035099999999998</v>
      </c>
      <c r="BI95" s="5">
        <v>-0.85677499999999995</v>
      </c>
      <c r="BK95" t="s">
        <v>18</v>
      </c>
      <c r="BL95" s="5">
        <v>24895.077812661253</v>
      </c>
      <c r="BM95" s="5">
        <v>25341.897036253544</v>
      </c>
      <c r="BN95" s="5">
        <v>25775.276419659789</v>
      </c>
      <c r="BO95" s="5">
        <v>26208.695472255014</v>
      </c>
      <c r="BP95" s="5">
        <v>26634.979808336106</v>
      </c>
      <c r="BQ95" s="5">
        <v>27074.302623278829</v>
      </c>
      <c r="BR95" s="5">
        <v>27536.50429540332</v>
      </c>
      <c r="BS95" s="5">
        <v>28005.966009762942</v>
      </c>
      <c r="BT95" s="5">
        <v>28489.099635585972</v>
      </c>
      <c r="BU95" s="5">
        <v>28947.90703875952</v>
      </c>
      <c r="BV95" s="5">
        <v>29388.057596651364</v>
      </c>
      <c r="BW95" s="5">
        <v>29840.787040936986</v>
      </c>
      <c r="BX95" s="5">
        <v>30288.548374776517</v>
      </c>
      <c r="BY95" s="5">
        <v>30748.034601585081</v>
      </c>
      <c r="BZ95" s="5">
        <v>31236.727534714482</v>
      </c>
      <c r="CA95" s="5">
        <v>31720.829395612142</v>
      </c>
      <c r="CB95" s="5">
        <v>32209.825676279313</v>
      </c>
      <c r="CC95" s="5">
        <v>32697.908118419266</v>
      </c>
      <c r="CD95" s="5">
        <v>33186.530742143179</v>
      </c>
      <c r="CE95" s="5">
        <v>33679.012555401183</v>
      </c>
      <c r="CF95" s="5">
        <v>34171.852766856209</v>
      </c>
      <c r="CG95" s="5">
        <v>34665.667629937387</v>
      </c>
      <c r="CH95" s="5">
        <v>35159.861873066548</v>
      </c>
      <c r="CI95" s="5">
        <v>35655.660030070569</v>
      </c>
      <c r="CJ95" s="5">
        <v>36152.449619268977</v>
      </c>
      <c r="CK95" s="5">
        <v>36648.72441359036</v>
      </c>
      <c r="CL95" s="5">
        <v>37141.973178931847</v>
      </c>
      <c r="CM95" s="5">
        <v>37636.133554590706</v>
      </c>
      <c r="CN95" s="5">
        <v>38131.095524045813</v>
      </c>
    </row>
    <row r="96" spans="1:94" x14ac:dyDescent="0.25">
      <c r="A96" t="s">
        <v>19</v>
      </c>
      <c r="B96" s="5">
        <v>0</v>
      </c>
      <c r="C96" s="5">
        <v>0</v>
      </c>
      <c r="D96" s="5">
        <v>0</v>
      </c>
      <c r="E96" s="5">
        <v>0</v>
      </c>
      <c r="F96" s="5">
        <v>0</v>
      </c>
      <c r="G96" s="5">
        <v>0</v>
      </c>
      <c r="H96" s="5">
        <v>0</v>
      </c>
      <c r="I96" s="5">
        <v>0</v>
      </c>
      <c r="J96" s="5">
        <v>0</v>
      </c>
      <c r="K96" s="5">
        <v>3.538649E-2</v>
      </c>
      <c r="L96" s="5">
        <v>7.7863890000000005E-2</v>
      </c>
      <c r="M96" s="5">
        <v>0.120169</v>
      </c>
      <c r="N96" s="5">
        <v>0.17607700000000001</v>
      </c>
      <c r="O96" s="5">
        <v>0.23080000000000001</v>
      </c>
      <c r="P96" s="5">
        <v>0.26954400000000001</v>
      </c>
      <c r="Q96" s="5">
        <v>0.30672700000000003</v>
      </c>
      <c r="R96" s="5">
        <v>0.35433100000000001</v>
      </c>
      <c r="S96" s="5">
        <v>0.40463399999999999</v>
      </c>
      <c r="T96" s="5">
        <v>0.45579399999999998</v>
      </c>
      <c r="U96" s="5">
        <v>0.50905100000000003</v>
      </c>
      <c r="V96" s="5">
        <v>0.56423299999999998</v>
      </c>
      <c r="W96" s="5">
        <v>0.62179600000000002</v>
      </c>
      <c r="X96" s="5">
        <v>0.68176800000000004</v>
      </c>
      <c r="Y96" s="5">
        <v>0.74517900000000004</v>
      </c>
      <c r="Z96" s="5">
        <v>0.81259700000000001</v>
      </c>
      <c r="AA96" s="5">
        <v>0.88544199999999995</v>
      </c>
      <c r="AB96" s="5">
        <v>0.96519999999999995</v>
      </c>
      <c r="AC96" s="5">
        <v>1.0536000000000001</v>
      </c>
      <c r="AD96" s="5">
        <v>1.1527400000000001</v>
      </c>
      <c r="AF96" t="s">
        <v>19</v>
      </c>
      <c r="AG96" s="5">
        <v>6.7596370000000003E-2</v>
      </c>
      <c r="AH96" s="5">
        <v>0.14021900000000001</v>
      </c>
      <c r="AI96" s="5">
        <v>0.19373499999999999</v>
      </c>
      <c r="AJ96" s="5">
        <v>0.23441100000000001</v>
      </c>
      <c r="AK96" s="5">
        <v>0.27219399999999999</v>
      </c>
      <c r="AL96" s="5">
        <v>0.30301099999999997</v>
      </c>
      <c r="AM96" s="5">
        <v>0.30569400000000002</v>
      </c>
      <c r="AN96" s="5">
        <v>0.30165399999999998</v>
      </c>
      <c r="AO96" s="5">
        <v>0.28059099999999998</v>
      </c>
      <c r="AP96" s="5">
        <v>0.32542748999999999</v>
      </c>
      <c r="AQ96" s="5">
        <v>0.38328888999999999</v>
      </c>
      <c r="AR96" s="5">
        <v>0.41525999999999996</v>
      </c>
      <c r="AS96" s="5">
        <v>0.46349200000000002</v>
      </c>
      <c r="AT96" s="5">
        <v>0.50045499999999998</v>
      </c>
      <c r="AU96" s="5">
        <v>0.52129000000000003</v>
      </c>
      <c r="AV96" s="5">
        <v>0.52216700000000005</v>
      </c>
      <c r="AW96" s="5">
        <v>0.55657800000000002</v>
      </c>
      <c r="AX96" s="5">
        <v>0.58968900000000002</v>
      </c>
      <c r="AY96" s="5">
        <v>0.62485599999999997</v>
      </c>
      <c r="AZ96" s="5">
        <v>0.66922000000000004</v>
      </c>
      <c r="BA96" s="5">
        <v>0.71923199999999998</v>
      </c>
      <c r="BB96" s="5">
        <v>0.77785900000000008</v>
      </c>
      <c r="BC96" s="5">
        <v>0.839978</v>
      </c>
      <c r="BD96" s="5">
        <v>0.91394300000000006</v>
      </c>
      <c r="BE96" s="5">
        <v>0.98915799999999998</v>
      </c>
      <c r="BF96" s="5">
        <v>1.0641129999999999</v>
      </c>
      <c r="BG96" s="5">
        <v>1.1239619999999999</v>
      </c>
      <c r="BH96" s="5">
        <v>1.193686</v>
      </c>
      <c r="BI96" s="5">
        <v>1.2737770000000002</v>
      </c>
      <c r="BK96" t="s">
        <v>19</v>
      </c>
      <c r="BL96" s="5">
        <v>21414.811706829187</v>
      </c>
      <c r="BM96" s="5">
        <v>21892.83951438127</v>
      </c>
      <c r="BN96" s="5">
        <v>22363.069241474772</v>
      </c>
      <c r="BO96" s="5">
        <v>22836.410197829482</v>
      </c>
      <c r="BP96" s="5">
        <v>23315.475094464236</v>
      </c>
      <c r="BQ96" s="5">
        <v>23797.893188442136</v>
      </c>
      <c r="BR96" s="5">
        <v>24288.460399033618</v>
      </c>
      <c r="BS96" s="5">
        <v>24782.055452982549</v>
      </c>
      <c r="BT96" s="5">
        <v>25272.873890294784</v>
      </c>
      <c r="BU96" s="5">
        <v>25784.42380919186</v>
      </c>
      <c r="BV96" s="5">
        <v>26304.117322233855</v>
      </c>
      <c r="BW96" s="5">
        <v>26817.955064344162</v>
      </c>
      <c r="BX96" s="5">
        <v>27342.044311147893</v>
      </c>
      <c r="BY96" s="5">
        <v>27864.198576679384</v>
      </c>
      <c r="BZ96" s="5">
        <v>28383.284504149884</v>
      </c>
      <c r="CA96" s="5">
        <v>28897.205699672129</v>
      </c>
      <c r="CB96" s="5">
        <v>29423.569355230502</v>
      </c>
      <c r="CC96" s="5">
        <v>29951.686696858447</v>
      </c>
      <c r="CD96" s="5">
        <v>30482.510741149552</v>
      </c>
      <c r="CE96" s="5">
        <v>31019.01040237971</v>
      </c>
      <c r="CF96" s="5">
        <v>31560.38255910674</v>
      </c>
      <c r="CG96" s="5">
        <v>32107.789056507892</v>
      </c>
      <c r="CH96" s="5">
        <v>32659.747971300334</v>
      </c>
      <c r="CI96" s="5">
        <v>33219.317233065121</v>
      </c>
      <c r="CJ96" s="5">
        <v>33783.299189254634</v>
      </c>
      <c r="CK96" s="5">
        <v>34351.390204788579</v>
      </c>
      <c r="CL96" s="5">
        <v>34918.648769364627</v>
      </c>
      <c r="CM96" s="5">
        <v>35493.764474048287</v>
      </c>
      <c r="CN96" s="5">
        <v>36077.322484656579</v>
      </c>
    </row>
    <row r="97" spans="1:93" x14ac:dyDescent="0.25">
      <c r="A97" t="s">
        <v>20</v>
      </c>
      <c r="B97" s="5">
        <v>0</v>
      </c>
      <c r="C97" s="5">
        <v>0</v>
      </c>
      <c r="D97" s="5">
        <v>0</v>
      </c>
      <c r="E97" s="5">
        <v>0</v>
      </c>
      <c r="F97" s="5">
        <v>0</v>
      </c>
      <c r="G97" s="5">
        <v>0</v>
      </c>
      <c r="H97" s="5">
        <v>0</v>
      </c>
      <c r="I97" s="5">
        <v>0</v>
      </c>
      <c r="J97" s="5">
        <v>0</v>
      </c>
      <c r="K97" s="5">
        <v>-8.033382E-2</v>
      </c>
      <c r="L97" s="5">
        <v>-0.30690299999999998</v>
      </c>
      <c r="M97" s="5">
        <v>-0.466086</v>
      </c>
      <c r="N97" s="5">
        <v>-0.63565000000000005</v>
      </c>
      <c r="O97" s="5">
        <v>-0.74293600000000004</v>
      </c>
      <c r="P97" s="5">
        <v>-0.73380299999999998</v>
      </c>
      <c r="Q97" s="5">
        <v>-0.72248100000000004</v>
      </c>
      <c r="R97" s="5">
        <v>-0.71526000000000001</v>
      </c>
      <c r="S97" s="5">
        <v>-0.70926</v>
      </c>
      <c r="T97" s="5">
        <v>-0.70023299999999999</v>
      </c>
      <c r="U97" s="5">
        <v>-0.69733500000000004</v>
      </c>
      <c r="V97" s="5">
        <v>-0.69567900000000005</v>
      </c>
      <c r="W97" s="5">
        <v>-0.69609100000000002</v>
      </c>
      <c r="X97" s="5">
        <v>-0.69734499999999999</v>
      </c>
      <c r="Y97" s="5">
        <v>-0.70000899999999999</v>
      </c>
      <c r="Z97" s="5">
        <v>-0.70400700000000005</v>
      </c>
      <c r="AA97" s="5">
        <v>-0.70886800000000005</v>
      </c>
      <c r="AB97" s="5">
        <v>-0.71454600000000001</v>
      </c>
      <c r="AC97" s="5">
        <v>-0.72054799999999997</v>
      </c>
      <c r="AD97" s="5">
        <v>-0.72665900000000005</v>
      </c>
      <c r="AF97" t="s">
        <v>20</v>
      </c>
      <c r="AG97" s="5">
        <v>-3.4945409999999999E-3</v>
      </c>
      <c r="AH97" s="5">
        <v>6.995116E-3</v>
      </c>
      <c r="AI97" s="5">
        <v>1.7592650000000001E-2</v>
      </c>
      <c r="AJ97" s="5">
        <v>2.1427849999999998E-2</v>
      </c>
      <c r="AK97" s="5">
        <v>7.1292339999999996E-2</v>
      </c>
      <c r="AL97" s="5">
        <v>0.11269800000000001</v>
      </c>
      <c r="AM97" s="5">
        <v>0.116232</v>
      </c>
      <c r="AN97" s="5">
        <v>0.11380999999999999</v>
      </c>
      <c r="AO97" s="5">
        <v>0.10473399999999999</v>
      </c>
      <c r="AP97" s="5">
        <v>9.9809179999999997E-2</v>
      </c>
      <c r="AQ97" s="5">
        <v>-4.5124999999999971E-2</v>
      </c>
      <c r="AR97" s="5">
        <v>-0.18697599999999998</v>
      </c>
      <c r="AS97" s="5">
        <v>-0.34913700000000003</v>
      </c>
      <c r="AT97" s="5">
        <v>-0.47323000000000004</v>
      </c>
      <c r="AU97" s="5">
        <v>-0.489477</v>
      </c>
      <c r="AV97" s="5">
        <v>-0.5403960000000001</v>
      </c>
      <c r="AW97" s="5">
        <v>-0.54593999999999998</v>
      </c>
      <c r="AX97" s="5">
        <v>-0.55982399999999999</v>
      </c>
      <c r="AY97" s="5">
        <v>-0.56682199999999994</v>
      </c>
      <c r="AZ97" s="5">
        <v>-0.56923699999999999</v>
      </c>
      <c r="BA97" s="5">
        <v>-0.56029200000000001</v>
      </c>
      <c r="BB97" s="5">
        <v>-0.53824000000000005</v>
      </c>
      <c r="BC97" s="5">
        <v>-0.51267200000000002</v>
      </c>
      <c r="BD97" s="5">
        <v>-0.468281</v>
      </c>
      <c r="BE97" s="5">
        <v>-0.43091100000000004</v>
      </c>
      <c r="BF97" s="5">
        <v>-0.40418100000000007</v>
      </c>
      <c r="BG97" s="5">
        <v>-0.424261</v>
      </c>
      <c r="BH97" s="5">
        <v>-0.43931699999999996</v>
      </c>
      <c r="BI97" s="5">
        <v>-0.45206600000000008</v>
      </c>
      <c r="BK97" t="s">
        <v>20</v>
      </c>
      <c r="BL97" s="5">
        <v>2965.0068169467381</v>
      </c>
      <c r="BM97" s="5">
        <v>3019.0413964750664</v>
      </c>
      <c r="BN97" s="5">
        <v>3071.5518988428248</v>
      </c>
      <c r="BO97" s="5">
        <v>3124.0575917350329</v>
      </c>
      <c r="BP97" s="5">
        <v>3178.0422773360037</v>
      </c>
      <c r="BQ97" s="5">
        <v>3232.636256037531</v>
      </c>
      <c r="BR97" s="5">
        <v>3288.3649592976208</v>
      </c>
      <c r="BS97" s="5">
        <v>3344.2523994930743</v>
      </c>
      <c r="BT97" s="5">
        <v>3400.9565104609987</v>
      </c>
      <c r="BU97" s="5">
        <v>3458.1363637397708</v>
      </c>
      <c r="BV97" s="5">
        <v>3510.8528600164905</v>
      </c>
      <c r="BW97" s="5">
        <v>3563.3705962740451</v>
      </c>
      <c r="BX97" s="5">
        <v>3614.1686254884366</v>
      </c>
      <c r="BY97" s="5">
        <v>3666.0210028805996</v>
      </c>
      <c r="BZ97" s="5">
        <v>3721.56620726029</v>
      </c>
      <c r="CA97" s="5">
        <v>3775.4028849934484</v>
      </c>
      <c r="CB97" s="5">
        <v>3831.0924965729141</v>
      </c>
      <c r="CC97" s="5">
        <v>3886.3302279137497</v>
      </c>
      <c r="CD97" s="5">
        <v>3941.6918115856456</v>
      </c>
      <c r="CE97" s="5">
        <v>3997.1387022710046</v>
      </c>
      <c r="CF97" s="5">
        <v>4052.9447796705376</v>
      </c>
      <c r="CG97" s="5">
        <v>4109.2048865747965</v>
      </c>
      <c r="CH97" s="5">
        <v>4165.5191995663563</v>
      </c>
      <c r="CI97" s="5">
        <v>4222.5409579345551</v>
      </c>
      <c r="CJ97" s="5">
        <v>4279.1743323731571</v>
      </c>
      <c r="CK97" s="5">
        <v>4335.2342321119186</v>
      </c>
      <c r="CL97" s="5">
        <v>4389.0881882762606</v>
      </c>
      <c r="CM97" s="5">
        <v>4442.94736466838</v>
      </c>
      <c r="CN97" s="5">
        <v>4496.6749781683111</v>
      </c>
    </row>
    <row r="98" spans="1:93" x14ac:dyDescent="0.25">
      <c r="A98" t="s">
        <v>21</v>
      </c>
      <c r="B98" s="5">
        <v>0</v>
      </c>
      <c r="C98" s="5">
        <v>0</v>
      </c>
      <c r="D98" s="5">
        <v>0</v>
      </c>
      <c r="E98" s="5">
        <v>0</v>
      </c>
      <c r="F98" s="5">
        <v>0</v>
      </c>
      <c r="G98" s="5">
        <v>0</v>
      </c>
      <c r="H98" s="5">
        <v>0</v>
      </c>
      <c r="I98" s="5">
        <v>0</v>
      </c>
      <c r="J98" s="5">
        <v>0</v>
      </c>
      <c r="K98" s="5">
        <v>-6.0929810000000001E-2</v>
      </c>
      <c r="L98" s="5">
        <v>-0.238423</v>
      </c>
      <c r="M98" s="5">
        <v>-0.35897899999999999</v>
      </c>
      <c r="N98" s="5">
        <v>-0.48053000000000001</v>
      </c>
      <c r="O98" s="5">
        <v>-0.55137700000000001</v>
      </c>
      <c r="P98" s="5">
        <v>-0.53486</v>
      </c>
      <c r="Q98" s="5">
        <v>-0.51544400000000001</v>
      </c>
      <c r="R98" s="5">
        <v>-0.49893300000000002</v>
      </c>
      <c r="S98" s="5">
        <v>-0.48326799999999998</v>
      </c>
      <c r="T98" s="5">
        <v>-0.46585100000000002</v>
      </c>
      <c r="U98" s="5">
        <v>-0.45321400000000001</v>
      </c>
      <c r="V98" s="5">
        <v>-0.44180900000000001</v>
      </c>
      <c r="W98" s="5">
        <v>-0.43210799999999999</v>
      </c>
      <c r="X98" s="5">
        <v>-0.42319800000000002</v>
      </c>
      <c r="Y98" s="5">
        <v>-0.41531800000000002</v>
      </c>
      <c r="Z98" s="5">
        <v>-0.40819</v>
      </c>
      <c r="AA98" s="5">
        <v>-0.40120800000000001</v>
      </c>
      <c r="AB98" s="5">
        <v>-0.39391900000000002</v>
      </c>
      <c r="AC98" s="5">
        <v>-0.38589000000000001</v>
      </c>
      <c r="AD98" s="5">
        <v>-0.37660199999999999</v>
      </c>
      <c r="AF98" t="s">
        <v>21</v>
      </c>
      <c r="AG98" s="5">
        <v>1.2065050000000001E-3</v>
      </c>
      <c r="AH98" s="5">
        <v>1.7097069999999999E-2</v>
      </c>
      <c r="AI98" s="5">
        <v>3.1253740000000002E-2</v>
      </c>
      <c r="AJ98" s="5">
        <v>3.8978150000000003E-2</v>
      </c>
      <c r="AK98" s="5">
        <v>2.9570780000000001E-2</v>
      </c>
      <c r="AL98" s="5">
        <v>3.7335840000000002E-2</v>
      </c>
      <c r="AM98" s="5">
        <v>2.6951699999999999E-2</v>
      </c>
      <c r="AN98" s="5">
        <v>1.8021019999999999E-2</v>
      </c>
      <c r="AO98" s="5">
        <v>1.822761E-3</v>
      </c>
      <c r="AP98" s="5">
        <v>-8.7319320000000006E-2</v>
      </c>
      <c r="AQ98" s="5">
        <v>-0.25822222</v>
      </c>
      <c r="AR98" s="5">
        <v>-0.39189525999999997</v>
      </c>
      <c r="AS98" s="5">
        <v>-0.52464116999999999</v>
      </c>
      <c r="AT98" s="5">
        <v>-0.61433329000000003</v>
      </c>
      <c r="AU98" s="5">
        <v>-0.61240614000000004</v>
      </c>
      <c r="AV98" s="5">
        <v>-0.62409199999999998</v>
      </c>
      <c r="AW98" s="5">
        <v>-0.61812100000000003</v>
      </c>
      <c r="AX98" s="5">
        <v>-0.61646800000000002</v>
      </c>
      <c r="AY98" s="5">
        <v>-0.61267099999999997</v>
      </c>
      <c r="AZ98" s="5">
        <v>-0.60256200000000004</v>
      </c>
      <c r="BA98" s="5">
        <v>-0.59061600000000003</v>
      </c>
      <c r="BB98" s="5">
        <v>-0.57515899999999998</v>
      </c>
      <c r="BC98" s="5">
        <v>-0.55978300000000003</v>
      </c>
      <c r="BD98" s="5">
        <v>-0.53818100000000002</v>
      </c>
      <c r="BE98" s="5">
        <v>-0.51831099999999997</v>
      </c>
      <c r="BF98" s="5">
        <v>-0.50334100000000004</v>
      </c>
      <c r="BG98" s="5">
        <v>-0.50662399999999996</v>
      </c>
      <c r="BH98" s="5">
        <v>-0.50737399999999999</v>
      </c>
      <c r="BI98" s="5">
        <v>-0.50632500000000003</v>
      </c>
      <c r="BK98" t="s">
        <v>21</v>
      </c>
      <c r="BL98" s="5">
        <v>9829.9732959031116</v>
      </c>
      <c r="BM98" s="5">
        <v>10016.940395623935</v>
      </c>
      <c r="BN98" s="5">
        <v>10199.371923042467</v>
      </c>
      <c r="BO98" s="5">
        <v>10382.526129191114</v>
      </c>
      <c r="BP98" s="5">
        <v>10565.126747990867</v>
      </c>
      <c r="BQ98" s="5">
        <v>10752.728501477615</v>
      </c>
      <c r="BR98" s="5">
        <v>10948.072242656694</v>
      </c>
      <c r="BS98" s="5">
        <v>11145.320322978225</v>
      </c>
      <c r="BT98" s="5">
        <v>11346.259332163118</v>
      </c>
      <c r="BU98" s="5">
        <v>11540.382911243451</v>
      </c>
      <c r="BV98" s="5">
        <v>11726.691841294551</v>
      </c>
      <c r="BW98" s="5">
        <v>11916.615881913565</v>
      </c>
      <c r="BX98" s="5">
        <v>12104.108931808676</v>
      </c>
      <c r="BY98" s="5">
        <v>12296.20726619669</v>
      </c>
      <c r="BZ98" s="5">
        <v>12499.404701172118</v>
      </c>
      <c r="CA98" s="5">
        <v>12700.24407123446</v>
      </c>
      <c r="CB98" s="5">
        <v>12904.128065580251</v>
      </c>
      <c r="CC98" s="5">
        <v>13107.588552967021</v>
      </c>
      <c r="CD98" s="5">
        <v>13311.397215627396</v>
      </c>
      <c r="CE98" s="5">
        <v>13516.376350534932</v>
      </c>
      <c r="CF98" s="5">
        <v>13721.899492630737</v>
      </c>
      <c r="CG98" s="5">
        <v>13928.224824600107</v>
      </c>
      <c r="CH98" s="5">
        <v>14134.79601983087</v>
      </c>
      <c r="CI98" s="5">
        <v>14342.532026350862</v>
      </c>
      <c r="CJ98" s="5">
        <v>14550.269678366229</v>
      </c>
      <c r="CK98" s="5">
        <v>14757.491681283644</v>
      </c>
      <c r="CL98" s="5">
        <v>14962.112352830374</v>
      </c>
      <c r="CM98" s="5">
        <v>15167.113536774637</v>
      </c>
      <c r="CN98" s="5">
        <v>15372.351702109541</v>
      </c>
    </row>
    <row r="99" spans="1:93" x14ac:dyDescent="0.25">
      <c r="A99" t="s">
        <v>22</v>
      </c>
      <c r="B99" s="5">
        <v>0</v>
      </c>
      <c r="C99" s="5">
        <v>0</v>
      </c>
      <c r="D99" s="5">
        <v>0</v>
      </c>
      <c r="E99" s="5">
        <v>0</v>
      </c>
      <c r="F99" s="5">
        <v>0</v>
      </c>
      <c r="G99" s="5">
        <v>0</v>
      </c>
      <c r="H99" s="5">
        <v>0</v>
      </c>
      <c r="I99" s="5">
        <v>0</v>
      </c>
      <c r="J99" s="5">
        <v>0</v>
      </c>
      <c r="K99" s="5">
        <v>-0.100574</v>
      </c>
      <c r="L99" s="5">
        <v>-0.31287599999999999</v>
      </c>
      <c r="M99" s="5">
        <v>-0.459785</v>
      </c>
      <c r="N99" s="5">
        <v>-0.60349299999999995</v>
      </c>
      <c r="O99" s="5">
        <v>-0.69025400000000003</v>
      </c>
      <c r="P99" s="5">
        <v>-0.68289699999999998</v>
      </c>
      <c r="Q99" s="5">
        <v>-0.66887200000000002</v>
      </c>
      <c r="R99" s="5">
        <v>-0.65522499999999995</v>
      </c>
      <c r="S99" s="5">
        <v>-0.640455</v>
      </c>
      <c r="T99" s="5">
        <v>-0.62196700000000005</v>
      </c>
      <c r="U99" s="5">
        <v>-0.60771900000000001</v>
      </c>
      <c r="V99" s="5">
        <v>-0.59325899999999998</v>
      </c>
      <c r="W99" s="5">
        <v>-0.57934399999999997</v>
      </c>
      <c r="X99" s="5">
        <v>-0.56511999999999996</v>
      </c>
      <c r="Y99" s="5">
        <v>-0.55101900000000004</v>
      </c>
      <c r="Z99" s="5">
        <v>-0.53684600000000005</v>
      </c>
      <c r="AA99" s="5">
        <v>-0.52200999999999997</v>
      </c>
      <c r="AB99" s="5">
        <v>-0.50613699999999995</v>
      </c>
      <c r="AC99" s="5">
        <v>-0.48892200000000002</v>
      </c>
      <c r="AD99" s="5">
        <v>-0.46991300000000003</v>
      </c>
      <c r="AF99" t="s">
        <v>22</v>
      </c>
      <c r="AG99" s="5">
        <v>-5.6216700000000001E-2</v>
      </c>
      <c r="AH99" s="5">
        <v>-5.204102E-2</v>
      </c>
      <c r="AI99" s="5">
        <v>-3.9008769999999998E-2</v>
      </c>
      <c r="AJ99" s="5">
        <v>-3.1638619999999999E-2</v>
      </c>
      <c r="AK99" s="5">
        <v>-7.8473879999999996E-2</v>
      </c>
      <c r="AL99" s="5">
        <v>-9.6278329999999995E-2</v>
      </c>
      <c r="AM99" s="5">
        <v>-0.118316</v>
      </c>
      <c r="AN99" s="5">
        <v>-0.13014500000000001</v>
      </c>
      <c r="AO99" s="5">
        <v>-0.148337</v>
      </c>
      <c r="AP99" s="5">
        <v>-0.33977599999999997</v>
      </c>
      <c r="AQ99" s="5">
        <v>-0.59896199999999999</v>
      </c>
      <c r="AR99" s="5">
        <v>-0.78475000000000006</v>
      </c>
      <c r="AS99" s="5">
        <v>-0.95735399999999993</v>
      </c>
      <c r="AT99" s="5">
        <v>-1.071922</v>
      </c>
      <c r="AU99" s="5">
        <v>-1.078773</v>
      </c>
      <c r="AV99" s="5">
        <v>-1.0863480000000001</v>
      </c>
      <c r="AW99" s="5">
        <v>-1.0891379999999999</v>
      </c>
      <c r="AX99" s="5">
        <v>-1.0926020000000001</v>
      </c>
      <c r="AY99" s="5">
        <v>-1.0936349999999999</v>
      </c>
      <c r="AZ99" s="5">
        <v>-1.0839110000000001</v>
      </c>
      <c r="BA99" s="5">
        <v>-1.07589</v>
      </c>
      <c r="BB99" s="5">
        <v>-1.06813</v>
      </c>
      <c r="BC99" s="5">
        <v>-1.0607</v>
      </c>
      <c r="BD99" s="5">
        <v>-1.052127</v>
      </c>
      <c r="BE99" s="5">
        <v>-1.040851</v>
      </c>
      <c r="BF99" s="5">
        <v>-1.0308769999999998</v>
      </c>
      <c r="BG99" s="5">
        <v>-1.024905</v>
      </c>
      <c r="BH99" s="5">
        <v>-1.0174940000000001</v>
      </c>
      <c r="BI99" s="5">
        <v>-1.0085549999999999</v>
      </c>
      <c r="BK99" t="s">
        <v>22</v>
      </c>
      <c r="BL99" s="5">
        <v>10090.342528016188</v>
      </c>
      <c r="BM99" s="5">
        <v>10264.403016473467</v>
      </c>
      <c r="BN99" s="5">
        <v>10431.810256185578</v>
      </c>
      <c r="BO99" s="5">
        <v>10597.967145721419</v>
      </c>
      <c r="BP99" s="5">
        <v>10758.028186942634</v>
      </c>
      <c r="BQ99" s="5">
        <v>10920.034893556038</v>
      </c>
      <c r="BR99" s="5">
        <v>11091.41084357856</v>
      </c>
      <c r="BS99" s="5">
        <v>11264.816541636483</v>
      </c>
      <c r="BT99" s="5">
        <v>11451.323106616597</v>
      </c>
      <c r="BU99" s="5">
        <v>11620.177224151259</v>
      </c>
      <c r="BV99" s="5">
        <v>11783.317799885253</v>
      </c>
      <c r="BW99" s="5">
        <v>11954.268386281776</v>
      </c>
      <c r="BX99" s="5">
        <v>12122.848612563472</v>
      </c>
      <c r="BY99" s="5">
        <v>12296.976479162258</v>
      </c>
      <c r="BZ99" s="5">
        <v>12483.767176321755</v>
      </c>
      <c r="CA99" s="5">
        <v>12669.4200243997</v>
      </c>
      <c r="CB99" s="5">
        <v>12856.223359539716</v>
      </c>
      <c r="CC99" s="5">
        <v>13042.793519148057</v>
      </c>
      <c r="CD99" s="5">
        <v>13229.534302513384</v>
      </c>
      <c r="CE99" s="5">
        <v>13417.805749322477</v>
      </c>
      <c r="CF99" s="5">
        <v>13606.027761529045</v>
      </c>
      <c r="CG99" s="5">
        <v>13794.323899666029</v>
      </c>
      <c r="CH99" s="5">
        <v>13982.630897835206</v>
      </c>
      <c r="CI99" s="5">
        <v>14171.153307343397</v>
      </c>
      <c r="CJ99" s="5">
        <v>14360.101986320877</v>
      </c>
      <c r="CK99" s="5">
        <v>14548.862964575319</v>
      </c>
      <c r="CL99" s="5">
        <v>14736.982318747776</v>
      </c>
      <c r="CM99" s="5">
        <v>14925.185706637309</v>
      </c>
      <c r="CN99" s="5">
        <v>15113.457414369101</v>
      </c>
    </row>
    <row r="100" spans="1:93" x14ac:dyDescent="0.25">
      <c r="A100" t="s">
        <v>23</v>
      </c>
      <c r="B100" s="5">
        <v>0</v>
      </c>
      <c r="C100" s="5">
        <v>0</v>
      </c>
      <c r="D100" s="5">
        <v>0</v>
      </c>
      <c r="E100" s="5">
        <v>0</v>
      </c>
      <c r="F100" s="5">
        <v>0</v>
      </c>
      <c r="G100" s="5">
        <v>0</v>
      </c>
      <c r="H100" s="5">
        <v>0</v>
      </c>
      <c r="I100" s="5">
        <v>0</v>
      </c>
      <c r="J100" s="5">
        <v>0</v>
      </c>
      <c r="K100" s="5">
        <v>-5.4303230000000001E-2</v>
      </c>
      <c r="L100" s="5">
        <v>-0.220496</v>
      </c>
      <c r="M100" s="5">
        <v>-0.33823999999999999</v>
      </c>
      <c r="N100" s="5">
        <v>-0.459368</v>
      </c>
      <c r="O100" s="5">
        <v>-0.53225599999999995</v>
      </c>
      <c r="P100" s="5">
        <v>-0.521262</v>
      </c>
      <c r="Q100" s="5">
        <v>-0.50719700000000001</v>
      </c>
      <c r="R100" s="5">
        <v>-0.493863</v>
      </c>
      <c r="S100" s="5">
        <v>-0.48064200000000001</v>
      </c>
      <c r="T100" s="5">
        <v>-0.46496399999999999</v>
      </c>
      <c r="U100" s="5">
        <v>-0.45382400000000001</v>
      </c>
      <c r="V100" s="5">
        <v>-0.44313200000000003</v>
      </c>
      <c r="W100" s="5">
        <v>-0.43348599999999998</v>
      </c>
      <c r="X100" s="5">
        <v>-0.42398599999999997</v>
      </c>
      <c r="Y100" s="5">
        <v>-0.414904</v>
      </c>
      <c r="Z100" s="5">
        <v>-0.40609600000000001</v>
      </c>
      <c r="AA100" s="5">
        <v>-0.396735</v>
      </c>
      <c r="AB100" s="5">
        <v>-0.38631799999999999</v>
      </c>
      <c r="AC100" s="5">
        <v>-0.37435600000000002</v>
      </c>
      <c r="AD100" s="5">
        <v>-0.36023699999999997</v>
      </c>
      <c r="AF100" t="s">
        <v>23</v>
      </c>
      <c r="AG100" s="5">
        <v>7.4850969999999996E-3</v>
      </c>
      <c r="AH100" s="5">
        <v>3.8751029999999999E-2</v>
      </c>
      <c r="AI100" s="5">
        <v>6.6523429999999995E-2</v>
      </c>
      <c r="AJ100" s="5">
        <v>8.3461309999999997E-2</v>
      </c>
      <c r="AK100" s="5">
        <v>6.744166E-2</v>
      </c>
      <c r="AL100" s="5">
        <v>6.2856789999999996E-2</v>
      </c>
      <c r="AM100" s="5">
        <v>4.0477779999999998E-2</v>
      </c>
      <c r="AN100" s="5">
        <v>2.4599800000000002E-2</v>
      </c>
      <c r="AO100" s="5">
        <v>-3.1649579999999998E-3</v>
      </c>
      <c r="AP100" s="5">
        <v>-0.13151009</v>
      </c>
      <c r="AQ100" s="5">
        <v>-0.33987699999999998</v>
      </c>
      <c r="AR100" s="5">
        <v>-0.50128399999999995</v>
      </c>
      <c r="AS100" s="5">
        <v>-0.65691199999999994</v>
      </c>
      <c r="AT100" s="5">
        <v>-0.76634099999999994</v>
      </c>
      <c r="AU100" s="5">
        <v>-0.77659999999999996</v>
      </c>
      <c r="AV100" s="5">
        <v>-0.79592600000000002</v>
      </c>
      <c r="AW100" s="5">
        <v>-0.80394300000000007</v>
      </c>
      <c r="AX100" s="5">
        <v>-0.81496900000000005</v>
      </c>
      <c r="AY100" s="5">
        <v>-0.82405799999999996</v>
      </c>
      <c r="AZ100" s="5">
        <v>-0.82005400000000006</v>
      </c>
      <c r="BA100" s="5">
        <v>-0.81598900000000008</v>
      </c>
      <c r="BB100" s="5">
        <v>-0.81084000000000001</v>
      </c>
      <c r="BC100" s="5">
        <v>-0.80594499999999991</v>
      </c>
      <c r="BD100" s="5">
        <v>-0.79752200000000006</v>
      </c>
      <c r="BE100" s="5">
        <v>-0.78701399999999999</v>
      </c>
      <c r="BF100" s="5">
        <v>-0.77920499999999993</v>
      </c>
      <c r="BG100" s="5">
        <v>-0.78159299999999998</v>
      </c>
      <c r="BH100" s="5">
        <v>-0.78147300000000008</v>
      </c>
      <c r="BI100" s="5">
        <v>-0.77906900000000001</v>
      </c>
      <c r="BK100" t="s">
        <v>23</v>
      </c>
      <c r="BL100" s="5">
        <v>12589.450302354144</v>
      </c>
      <c r="BM100" s="5">
        <v>12825.542705873213</v>
      </c>
      <c r="BN100" s="5">
        <v>13054.748041944449</v>
      </c>
      <c r="BO100" s="5">
        <v>13283.259548966031</v>
      </c>
      <c r="BP100" s="5">
        <v>13508.271388289895</v>
      </c>
      <c r="BQ100" s="5">
        <v>13738.24838243458</v>
      </c>
      <c r="BR100" s="5">
        <v>13977.811932558112</v>
      </c>
      <c r="BS100" s="5">
        <v>14220.779742702316</v>
      </c>
      <c r="BT100" s="5">
        <v>14468.854057601353</v>
      </c>
      <c r="BU100" s="5">
        <v>14705.127231332339</v>
      </c>
      <c r="BV100" s="5">
        <v>14932.831008122155</v>
      </c>
      <c r="BW100" s="5">
        <v>15166.191412311668</v>
      </c>
      <c r="BX100" s="5">
        <v>15398.298807804322</v>
      </c>
      <c r="BY100" s="5">
        <v>15636.141177281123</v>
      </c>
      <c r="BZ100" s="5">
        <v>15889.035927403826</v>
      </c>
      <c r="CA100" s="5">
        <v>16139.199811381754</v>
      </c>
      <c r="CB100" s="5">
        <v>16392.278654815374</v>
      </c>
      <c r="CC100" s="5">
        <v>16644.851264878609</v>
      </c>
      <c r="CD100" s="5">
        <v>16897.720939532424</v>
      </c>
      <c r="CE100" s="5">
        <v>17153.09599578756</v>
      </c>
      <c r="CF100" s="5">
        <v>17408.805644357795</v>
      </c>
      <c r="CG100" s="5">
        <v>17665.050637485754</v>
      </c>
      <c r="CH100" s="5">
        <v>17921.539454811675</v>
      </c>
      <c r="CI100" s="5">
        <v>18178.96698546255</v>
      </c>
      <c r="CJ100" s="5">
        <v>18437.081576316097</v>
      </c>
      <c r="CK100" s="5">
        <v>18694.961024251206</v>
      </c>
      <c r="CL100" s="5">
        <v>18951.115516611113</v>
      </c>
      <c r="CM100" s="5">
        <v>19207.84279934812</v>
      </c>
      <c r="CN100" s="5">
        <v>19465.09991002829</v>
      </c>
    </row>
    <row r="101" spans="1:93" x14ac:dyDescent="0.25">
      <c r="A101" t="s">
        <v>24</v>
      </c>
      <c r="B101" s="5">
        <v>0</v>
      </c>
      <c r="C101" s="5">
        <v>0</v>
      </c>
      <c r="D101" s="5">
        <v>0</v>
      </c>
      <c r="E101" s="5">
        <v>0</v>
      </c>
      <c r="F101" s="5">
        <v>0</v>
      </c>
      <c r="G101" s="5">
        <v>0</v>
      </c>
      <c r="H101" s="5">
        <v>0</v>
      </c>
      <c r="I101" s="5">
        <v>0</v>
      </c>
      <c r="J101" s="5">
        <v>0</v>
      </c>
      <c r="K101" s="5">
        <v>-3.0490369999999999E-2</v>
      </c>
      <c r="L101" s="5">
        <v>-0.116109</v>
      </c>
      <c r="M101" s="5">
        <v>-0.18010100000000001</v>
      </c>
      <c r="N101" s="5">
        <v>-0.24197299999999999</v>
      </c>
      <c r="O101" s="5">
        <v>-0.280779</v>
      </c>
      <c r="P101" s="5">
        <v>-0.28145500000000001</v>
      </c>
      <c r="Q101" s="5">
        <v>-0.27420099999999997</v>
      </c>
      <c r="R101" s="5">
        <v>-0.26356200000000002</v>
      </c>
      <c r="S101" s="5">
        <v>-0.25073200000000001</v>
      </c>
      <c r="T101" s="5">
        <v>-0.23603299999999999</v>
      </c>
      <c r="U101" s="5">
        <v>-0.22295899999999999</v>
      </c>
      <c r="V101" s="5">
        <v>-0.21005699999999999</v>
      </c>
      <c r="W101" s="5">
        <v>-0.19766300000000001</v>
      </c>
      <c r="X101" s="5">
        <v>-0.18554899999999999</v>
      </c>
      <c r="Y101" s="5">
        <v>-0.17374500000000001</v>
      </c>
      <c r="Z101" s="5">
        <v>-0.16201699999999999</v>
      </c>
      <c r="AA101" s="5">
        <v>-0.14997099999999999</v>
      </c>
      <c r="AB101" s="5">
        <v>-0.13719200000000001</v>
      </c>
      <c r="AC101" s="5">
        <v>-0.123298</v>
      </c>
      <c r="AD101" s="5">
        <v>-0.107775</v>
      </c>
      <c r="AF101" t="s">
        <v>24</v>
      </c>
      <c r="AG101" s="5">
        <v>5.1956440000000001E-3</v>
      </c>
      <c r="AH101" s="5">
        <v>1.4522449999999999E-2</v>
      </c>
      <c r="AI101" s="5">
        <v>2.430678E-2</v>
      </c>
      <c r="AJ101" s="5">
        <v>3.1963829999999999E-2</v>
      </c>
      <c r="AK101" s="5">
        <v>6.2278480000000002E-3</v>
      </c>
      <c r="AL101" s="5">
        <v>-9.1933019999999996E-4</v>
      </c>
      <c r="AM101" s="5">
        <v>-8.8684939999999993E-3</v>
      </c>
      <c r="AN101" s="5">
        <v>-1.453102E-2</v>
      </c>
      <c r="AO101" s="5">
        <v>-2.273437E-2</v>
      </c>
      <c r="AP101" s="5">
        <v>-9.7796040000000001E-2</v>
      </c>
      <c r="AQ101" s="5">
        <v>-0.19865960999999999</v>
      </c>
      <c r="AR101" s="5">
        <v>-0.27406170000000002</v>
      </c>
      <c r="AS101" s="5">
        <v>-0.34285199999999999</v>
      </c>
      <c r="AT101" s="5">
        <v>-0.38790000000000002</v>
      </c>
      <c r="AU101" s="5">
        <v>-0.39158000000000004</v>
      </c>
      <c r="AV101" s="5">
        <v>-0.39030599999999999</v>
      </c>
      <c r="AW101" s="5">
        <v>-0.38277100000000003</v>
      </c>
      <c r="AX101" s="5">
        <v>-0.37345700000000004</v>
      </c>
      <c r="AY101" s="5">
        <v>-0.36303200000000002</v>
      </c>
      <c r="AZ101" s="5">
        <v>-0.34920099999999998</v>
      </c>
      <c r="BA101" s="5">
        <v>-0.33611199999999997</v>
      </c>
      <c r="BB101" s="5">
        <v>-0.32281400000000005</v>
      </c>
      <c r="BC101" s="5">
        <v>-0.30990399999999996</v>
      </c>
      <c r="BD101" s="5">
        <v>-0.29630000000000001</v>
      </c>
      <c r="BE101" s="5">
        <v>-0.282329</v>
      </c>
      <c r="BF101" s="5">
        <v>-0.26908299999999996</v>
      </c>
      <c r="BG101" s="5">
        <v>-0.25861600000000001</v>
      </c>
      <c r="BH101" s="5">
        <v>-0.24774400000000002</v>
      </c>
      <c r="BI101" s="5">
        <v>-0.235902</v>
      </c>
      <c r="BK101" t="s">
        <v>24</v>
      </c>
      <c r="BL101" s="5">
        <v>40651.411585079084</v>
      </c>
      <c r="BM101" s="5">
        <v>41455.508664992587</v>
      </c>
      <c r="BN101" s="5">
        <v>42252.155043737846</v>
      </c>
      <c r="BO101" s="5">
        <v>43054.59984985966</v>
      </c>
      <c r="BP101" s="5">
        <v>43850.407614974509</v>
      </c>
      <c r="BQ101" s="5">
        <v>44664.819517785152</v>
      </c>
      <c r="BR101" s="5">
        <v>45508.479589645431</v>
      </c>
      <c r="BS101" s="5">
        <v>46365.240912456611</v>
      </c>
      <c r="BT101" s="5">
        <v>47240.088106031886</v>
      </c>
      <c r="BU101" s="5">
        <v>48092.596037230687</v>
      </c>
      <c r="BV101" s="5">
        <v>48940.998774467873</v>
      </c>
      <c r="BW101" s="5">
        <v>49805.647103814292</v>
      </c>
      <c r="BX101" s="5">
        <v>50670.628700107984</v>
      </c>
      <c r="BY101" s="5">
        <v>51549.71474346349</v>
      </c>
      <c r="BZ101" s="5">
        <v>52452.742324683844</v>
      </c>
      <c r="CA101" s="5">
        <v>53360.379925206238</v>
      </c>
      <c r="CB101" s="5">
        <v>54275.144023270572</v>
      </c>
      <c r="CC101" s="5">
        <v>55194.178311646188</v>
      </c>
      <c r="CD101" s="5">
        <v>56116.819852079119</v>
      </c>
      <c r="CE101" s="5">
        <v>57045.130936884285</v>
      </c>
      <c r="CF101" s="5">
        <v>57977.138976660812</v>
      </c>
      <c r="CG101" s="5">
        <v>58912.963457110862</v>
      </c>
      <c r="CH101" s="5">
        <v>59851.980509062138</v>
      </c>
      <c r="CI101" s="5">
        <v>60794.876867495404</v>
      </c>
      <c r="CJ101" s="5">
        <v>61741.312629336142</v>
      </c>
      <c r="CK101" s="5">
        <v>62690.477403291523</v>
      </c>
      <c r="CL101" s="5">
        <v>63640.848247680435</v>
      </c>
      <c r="CM101" s="5">
        <v>64594.170818279192</v>
      </c>
      <c r="CN101" s="5">
        <v>65550.613723379021</v>
      </c>
    </row>
    <row r="102" spans="1:93" x14ac:dyDescent="0.25">
      <c r="A102" t="s">
        <v>25</v>
      </c>
      <c r="B102" s="5">
        <v>0</v>
      </c>
      <c r="C102" s="5">
        <v>0</v>
      </c>
      <c r="D102" s="5">
        <v>0</v>
      </c>
      <c r="E102" s="5">
        <v>0</v>
      </c>
      <c r="F102" s="5">
        <v>0</v>
      </c>
      <c r="G102" s="5">
        <v>0</v>
      </c>
      <c r="H102" s="5">
        <v>0</v>
      </c>
      <c r="I102" s="5">
        <v>0</v>
      </c>
      <c r="J102" s="5">
        <v>0</v>
      </c>
      <c r="K102" s="5">
        <v>-6.9033579999999997E-2</v>
      </c>
      <c r="L102" s="5">
        <v>-0.27221299999999998</v>
      </c>
      <c r="M102" s="5">
        <v>-0.41450399999999998</v>
      </c>
      <c r="N102" s="5">
        <v>-0.56303599999999998</v>
      </c>
      <c r="O102" s="5">
        <v>-0.65573099999999995</v>
      </c>
      <c r="P102" s="5">
        <v>-0.64688699999999999</v>
      </c>
      <c r="Q102" s="5">
        <v>-0.63419800000000004</v>
      </c>
      <c r="R102" s="5">
        <v>-0.62498699999999996</v>
      </c>
      <c r="S102" s="5">
        <v>-0.61634</v>
      </c>
      <c r="T102" s="5">
        <v>-0.60491799999999996</v>
      </c>
      <c r="U102" s="5">
        <v>-0.59841200000000005</v>
      </c>
      <c r="V102" s="5">
        <v>-0.59299299999999999</v>
      </c>
      <c r="W102" s="5">
        <v>-0.58941600000000005</v>
      </c>
      <c r="X102" s="5">
        <v>-0.58676899999999999</v>
      </c>
      <c r="Y102" s="5">
        <v>-0.585534</v>
      </c>
      <c r="Z102" s="5">
        <v>-0.58559300000000003</v>
      </c>
      <c r="AA102" s="5">
        <v>-0.58660299999999999</v>
      </c>
      <c r="AB102" s="5">
        <v>-0.58849700000000005</v>
      </c>
      <c r="AC102" s="5">
        <v>-0.59083300000000005</v>
      </c>
      <c r="AD102" s="5">
        <v>-0.59335599999999999</v>
      </c>
      <c r="AF102" t="s">
        <v>25</v>
      </c>
      <c r="AG102" s="5">
        <v>5.1925490000000003E-3</v>
      </c>
      <c r="AH102" s="5">
        <v>1.531825E-2</v>
      </c>
      <c r="AI102" s="5">
        <v>2.1354069999999999E-2</v>
      </c>
      <c r="AJ102" s="5">
        <v>2.211132E-2</v>
      </c>
      <c r="AK102" s="5">
        <v>7.1633959999999997E-2</v>
      </c>
      <c r="AL102" s="5">
        <v>0.112984</v>
      </c>
      <c r="AM102" s="5">
        <v>0.12125</v>
      </c>
      <c r="AN102" s="5">
        <v>0.123888</v>
      </c>
      <c r="AO102" s="5">
        <v>0.12123100000000001</v>
      </c>
      <c r="AP102" s="5">
        <v>0.14879342000000001</v>
      </c>
      <c r="AQ102" s="5">
        <v>4.4004000000000043E-2</v>
      </c>
      <c r="AR102" s="5">
        <v>-6.4593999999999985E-2</v>
      </c>
      <c r="AS102" s="5">
        <v>-0.19069999999999998</v>
      </c>
      <c r="AT102" s="5">
        <v>-0.28639899999999996</v>
      </c>
      <c r="AU102" s="5">
        <v>-0.29392000000000001</v>
      </c>
      <c r="AV102" s="5">
        <v>-0.33545400000000003</v>
      </c>
      <c r="AW102" s="5">
        <v>-0.33223999999999998</v>
      </c>
      <c r="AX102" s="5">
        <v>-0.33647899999999997</v>
      </c>
      <c r="AY102" s="5">
        <v>-0.33360599999999996</v>
      </c>
      <c r="AZ102" s="5">
        <v>-0.32908700000000007</v>
      </c>
      <c r="BA102" s="5">
        <v>-0.31385099999999999</v>
      </c>
      <c r="BB102" s="5">
        <v>-0.28444400000000003</v>
      </c>
      <c r="BC102" s="5">
        <v>-0.25093899999999997</v>
      </c>
      <c r="BD102" s="5">
        <v>-0.19798399999999999</v>
      </c>
      <c r="BE102" s="5">
        <v>-0.15250800000000003</v>
      </c>
      <c r="BF102" s="5">
        <v>-0.11752799999999997</v>
      </c>
      <c r="BG102" s="5">
        <v>-0.12900200000000006</v>
      </c>
      <c r="BH102" s="5">
        <v>-0.13588000000000006</v>
      </c>
      <c r="BI102" s="5">
        <v>-0.14064500000000002</v>
      </c>
      <c r="BK102" t="s">
        <v>25</v>
      </c>
      <c r="BL102" s="5">
        <v>2798.2027608097433</v>
      </c>
      <c r="BM102" s="5">
        <v>2849.581402884015</v>
      </c>
      <c r="BN102" s="5">
        <v>2899.3789612193891</v>
      </c>
      <c r="BO102" s="5">
        <v>2949.2152425904419</v>
      </c>
      <c r="BP102" s="5">
        <v>3000.6292119859331</v>
      </c>
      <c r="BQ102" s="5">
        <v>3052.6594827327363</v>
      </c>
      <c r="BR102" s="5">
        <v>3105.9833806999941</v>
      </c>
      <c r="BS102" s="5">
        <v>3159.4963792152294</v>
      </c>
      <c r="BT102" s="5">
        <v>3214.3809238135691</v>
      </c>
      <c r="BU102" s="5">
        <v>3270.6268823943951</v>
      </c>
      <c r="BV102" s="5">
        <v>3322.9180912790948</v>
      </c>
      <c r="BW102" s="5">
        <v>3374.9446822621612</v>
      </c>
      <c r="BX102" s="5">
        <v>3425.3035392662277</v>
      </c>
      <c r="BY102" s="5">
        <v>3476.4516419666847</v>
      </c>
      <c r="BZ102" s="5">
        <v>3530.5041686518684</v>
      </c>
      <c r="CA102" s="5">
        <v>3583.1106367525135</v>
      </c>
      <c r="CB102" s="5">
        <v>3637.4636797744502</v>
      </c>
      <c r="CC102" s="5">
        <v>3691.5074367712432</v>
      </c>
      <c r="CD102" s="5">
        <v>3745.768000184004</v>
      </c>
      <c r="CE102" s="5">
        <v>3800.0931834983207</v>
      </c>
      <c r="CF102" s="5">
        <v>3854.8272233951943</v>
      </c>
      <c r="CG102" s="5">
        <v>3910.1233389855743</v>
      </c>
      <c r="CH102" s="5">
        <v>3965.5847382209299</v>
      </c>
      <c r="CI102" s="5">
        <v>4021.8359087299664</v>
      </c>
      <c r="CJ102" s="5">
        <v>4077.7924334345885</v>
      </c>
      <c r="CK102" s="5">
        <v>4133.3025284633195</v>
      </c>
      <c r="CL102" s="5">
        <v>4186.8231100793228</v>
      </c>
      <c r="CM102" s="5">
        <v>4240.4242831138208</v>
      </c>
      <c r="CN102" s="5">
        <v>4293.986269339005</v>
      </c>
    </row>
    <row r="103" spans="1:93" x14ac:dyDescent="0.25">
      <c r="A103" t="s">
        <v>26</v>
      </c>
      <c r="B103" s="5">
        <v>0</v>
      </c>
      <c r="C103" s="5">
        <v>0</v>
      </c>
      <c r="D103" s="5">
        <v>0</v>
      </c>
      <c r="E103" s="5">
        <v>0</v>
      </c>
      <c r="F103" s="5">
        <v>0</v>
      </c>
      <c r="G103" s="5">
        <v>0</v>
      </c>
      <c r="H103" s="5">
        <v>0</v>
      </c>
      <c r="I103" s="5">
        <v>0</v>
      </c>
      <c r="J103" s="5">
        <v>0</v>
      </c>
      <c r="K103" s="5">
        <v>-5.295739E-2</v>
      </c>
      <c r="L103" s="5">
        <v>-0.201816</v>
      </c>
      <c r="M103" s="5">
        <v>-0.30830200000000002</v>
      </c>
      <c r="N103" s="5">
        <v>-0.413157</v>
      </c>
      <c r="O103" s="5">
        <v>-0.47872799999999999</v>
      </c>
      <c r="P103" s="5">
        <v>-0.47841600000000001</v>
      </c>
      <c r="Q103" s="5">
        <v>-0.46904499999999999</v>
      </c>
      <c r="R103" s="5">
        <v>-0.46238299999999999</v>
      </c>
      <c r="S103" s="5">
        <v>-0.45502300000000001</v>
      </c>
      <c r="T103" s="5">
        <v>-0.44613399999999998</v>
      </c>
      <c r="U103" s="5">
        <v>-0.44040600000000002</v>
      </c>
      <c r="V103" s="5">
        <v>-0.43602800000000003</v>
      </c>
      <c r="W103" s="5">
        <v>-0.4335</v>
      </c>
      <c r="X103" s="5">
        <v>-0.43232399999999999</v>
      </c>
      <c r="Y103" s="5">
        <v>-0.432834</v>
      </c>
      <c r="Z103" s="5">
        <v>-0.43474600000000002</v>
      </c>
      <c r="AA103" s="5">
        <v>-0.43788300000000002</v>
      </c>
      <c r="AB103" s="5">
        <v>-0.44202200000000003</v>
      </c>
      <c r="AC103" s="5">
        <v>-0.44719999999999999</v>
      </c>
      <c r="AD103" s="5">
        <v>-0.45327299999999998</v>
      </c>
      <c r="AF103" t="s">
        <v>26</v>
      </c>
      <c r="AG103" s="5">
        <v>7.2753059999999996E-3</v>
      </c>
      <c r="AH103" s="5">
        <v>1.2522699999999999E-2</v>
      </c>
      <c r="AI103" s="5">
        <v>1.6851390000000001E-2</v>
      </c>
      <c r="AJ103" s="5">
        <v>1.9659159999999998E-2</v>
      </c>
      <c r="AK103" s="5">
        <v>-2.201289E-2</v>
      </c>
      <c r="AL103" s="5">
        <v>-3.1748650000000003E-2</v>
      </c>
      <c r="AM103" s="5">
        <v>-3.8810909999999997E-2</v>
      </c>
      <c r="AN103" s="5">
        <v>-4.3450570000000001E-2</v>
      </c>
      <c r="AO103" s="5">
        <v>-4.8706199999999998E-2</v>
      </c>
      <c r="AP103" s="5">
        <v>-0.15226397</v>
      </c>
      <c r="AQ103" s="5">
        <v>-0.30796499999999999</v>
      </c>
      <c r="AR103" s="5">
        <v>-0.41772600000000004</v>
      </c>
      <c r="AS103" s="5">
        <v>-0.52252200000000004</v>
      </c>
      <c r="AT103" s="5">
        <v>-0.58700399999999997</v>
      </c>
      <c r="AU103" s="5">
        <v>-0.584287</v>
      </c>
      <c r="AV103" s="5">
        <v>-0.57451399999999997</v>
      </c>
      <c r="AW103" s="5">
        <v>-0.56526900000000002</v>
      </c>
      <c r="AX103" s="5">
        <v>-0.55558099999999999</v>
      </c>
      <c r="AY103" s="5">
        <v>-0.54534629000000001</v>
      </c>
      <c r="AZ103" s="5">
        <v>-0.53541250000000007</v>
      </c>
      <c r="BA103" s="5">
        <v>-0.52729955000000006</v>
      </c>
      <c r="BB103" s="5">
        <v>-0.52075057999999996</v>
      </c>
      <c r="BC103" s="5">
        <v>-0.51593610999999995</v>
      </c>
      <c r="BD103" s="5">
        <v>-0.51227562999999998</v>
      </c>
      <c r="BE103" s="5">
        <v>-0.51008513</v>
      </c>
      <c r="BF103" s="5">
        <v>-0.50997479000000001</v>
      </c>
      <c r="BG103" s="5">
        <v>-0.51334606999999999</v>
      </c>
      <c r="BH103" s="5">
        <v>-0.51812046999999994</v>
      </c>
      <c r="BI103" s="5">
        <v>-0.52410484999999996</v>
      </c>
      <c r="BK103" t="s">
        <v>26</v>
      </c>
      <c r="BL103" s="5">
        <v>3176.8169490336513</v>
      </c>
      <c r="BM103" s="5">
        <v>3239.3360718849367</v>
      </c>
      <c r="BN103" s="5">
        <v>3300.7515907530942</v>
      </c>
      <c r="BO103" s="5">
        <v>3362.7549298400181</v>
      </c>
      <c r="BP103" s="5">
        <v>3423.9735230580177</v>
      </c>
      <c r="BQ103" s="5">
        <v>3487.6580770799119</v>
      </c>
      <c r="BR103" s="5">
        <v>3554.3037315774873</v>
      </c>
      <c r="BS103" s="5">
        <v>3621.9222355384541</v>
      </c>
      <c r="BT103" s="5">
        <v>3692.053854258359</v>
      </c>
      <c r="BU103" s="5">
        <v>3759.2590781914128</v>
      </c>
      <c r="BV103" s="5">
        <v>3825.0440109377955</v>
      </c>
      <c r="BW103" s="5">
        <v>3892.8683754636836</v>
      </c>
      <c r="BX103" s="5">
        <v>3959.8008682732216</v>
      </c>
      <c r="BY103" s="5">
        <v>4028.4971660595361</v>
      </c>
      <c r="BZ103" s="5">
        <v>4100.1553025337662</v>
      </c>
      <c r="CA103" s="5">
        <v>4172.3546460037096</v>
      </c>
      <c r="CB103" s="5">
        <v>4244.8622067263768</v>
      </c>
      <c r="CC103" s="5">
        <v>4317.6993420864956</v>
      </c>
      <c r="CD103" s="5">
        <v>4390.8431210734725</v>
      </c>
      <c r="CE103" s="5">
        <v>4464.306070649538</v>
      </c>
      <c r="CF103" s="5">
        <v>4538.0140224911775</v>
      </c>
      <c r="CG103" s="5">
        <v>4611.9569006526017</v>
      </c>
      <c r="CH103" s="5">
        <v>4686.0944403388776</v>
      </c>
      <c r="CI103" s="5">
        <v>4760.4448459697624</v>
      </c>
      <c r="CJ103" s="5">
        <v>4834.9675263472536</v>
      </c>
      <c r="CK103" s="5">
        <v>4909.6074659902961</v>
      </c>
      <c r="CL103" s="5">
        <v>4984.2619632812211</v>
      </c>
      <c r="CM103" s="5">
        <v>5058.9974199937042</v>
      </c>
      <c r="CN103" s="5">
        <v>5133.7893934703361</v>
      </c>
    </row>
    <row r="104" spans="1:93" x14ac:dyDescent="0.25">
      <c r="A104" t="s">
        <v>27</v>
      </c>
      <c r="B104" s="5">
        <v>0</v>
      </c>
      <c r="C104" s="5">
        <v>0</v>
      </c>
      <c r="D104" s="5">
        <v>0</v>
      </c>
      <c r="E104" s="5">
        <v>0</v>
      </c>
      <c r="F104" s="5">
        <v>0</v>
      </c>
      <c r="G104" s="5">
        <v>0</v>
      </c>
      <c r="H104" s="5">
        <v>0</v>
      </c>
      <c r="I104" s="5">
        <v>0</v>
      </c>
      <c r="J104" s="5">
        <v>0</v>
      </c>
      <c r="K104" s="5">
        <v>-5.1277469999999999E-2</v>
      </c>
      <c r="L104" s="5">
        <v>-0.20431299999999999</v>
      </c>
      <c r="M104" s="5">
        <v>-0.30411100000000002</v>
      </c>
      <c r="N104" s="5">
        <v>-0.40046999999999999</v>
      </c>
      <c r="O104" s="5">
        <v>-0.45242700000000002</v>
      </c>
      <c r="P104" s="5">
        <v>-0.432537</v>
      </c>
      <c r="Q104" s="5">
        <v>-0.41045900000000002</v>
      </c>
      <c r="R104" s="5">
        <v>-0.39072899999999999</v>
      </c>
      <c r="S104" s="5">
        <v>-0.37130299999999999</v>
      </c>
      <c r="T104" s="5">
        <v>-0.35041699999999998</v>
      </c>
      <c r="U104" s="5">
        <v>-0.33271200000000001</v>
      </c>
      <c r="V104" s="5">
        <v>-0.31576700000000002</v>
      </c>
      <c r="W104" s="5">
        <v>-0.29998399999999997</v>
      </c>
      <c r="X104" s="5">
        <v>-0.28471600000000002</v>
      </c>
      <c r="Y104" s="5">
        <v>-0.27006400000000003</v>
      </c>
      <c r="Z104" s="5">
        <v>-0.255749</v>
      </c>
      <c r="AA104" s="5">
        <v>-0.241203</v>
      </c>
      <c r="AB104" s="5">
        <v>-0.22597999999999999</v>
      </c>
      <c r="AC104" s="5">
        <v>-0.20952299999999999</v>
      </c>
      <c r="AD104" s="5">
        <v>-0.19123000000000001</v>
      </c>
      <c r="AF104" t="s">
        <v>27</v>
      </c>
      <c r="AG104" s="5">
        <v>7.0388650000000001E-3</v>
      </c>
      <c r="AH104" s="5">
        <v>1.861295E-2</v>
      </c>
      <c r="AI104" s="5">
        <v>2.6918060000000001E-2</v>
      </c>
      <c r="AJ104" s="5">
        <v>3.0541510000000001E-2</v>
      </c>
      <c r="AK104" s="5">
        <v>2.8262900000000001E-2</v>
      </c>
      <c r="AL104" s="5">
        <v>4.3398649999999997E-2</v>
      </c>
      <c r="AM104" s="5">
        <v>4.0433749999999997E-2</v>
      </c>
      <c r="AN104" s="5">
        <v>3.6398409999999999E-2</v>
      </c>
      <c r="AO104" s="5">
        <v>2.8092300000000001E-2</v>
      </c>
      <c r="AP104" s="5">
        <v>-1.5368949999999999E-2</v>
      </c>
      <c r="AQ104" s="5">
        <v>-0.12772231000000001</v>
      </c>
      <c r="AR104" s="5">
        <v>-0.21941149000000001</v>
      </c>
      <c r="AS104" s="5">
        <v>-0.30982069000000001</v>
      </c>
      <c r="AT104" s="5">
        <v>-0.36749356</v>
      </c>
      <c r="AU104" s="5">
        <v>-0.35711901000000001</v>
      </c>
      <c r="AV104" s="5">
        <v>-0.36452809000000003</v>
      </c>
      <c r="AW104" s="5">
        <v>-0.34695333</v>
      </c>
      <c r="AX104" s="5">
        <v>-0.33380748999999998</v>
      </c>
      <c r="AY104" s="5">
        <v>-0.31802126999999997</v>
      </c>
      <c r="AZ104" s="5">
        <v>-0.29947933999999998</v>
      </c>
      <c r="BA104" s="5">
        <v>-0.27671368000000002</v>
      </c>
      <c r="BB104" s="5">
        <v>-0.24780877999999998</v>
      </c>
      <c r="BC104" s="5">
        <v>-0.21819257000000003</v>
      </c>
      <c r="BD104" s="5">
        <v>-0.17943808000000003</v>
      </c>
      <c r="BE104" s="5">
        <v>-0.14480700000000002</v>
      </c>
      <c r="BF104" s="5">
        <v>-0.11588699999999999</v>
      </c>
      <c r="BG104" s="5">
        <v>-0.11039499999999999</v>
      </c>
      <c r="BH104" s="5">
        <v>-0.10078699999999999</v>
      </c>
      <c r="BI104" s="5">
        <v>-8.8358000000000006E-2</v>
      </c>
      <c r="BK104" t="s">
        <v>27</v>
      </c>
      <c r="BL104" s="5">
        <v>3191.8702540849695</v>
      </c>
      <c r="BM104" s="5">
        <v>3254.7900026062039</v>
      </c>
      <c r="BN104" s="5">
        <v>3316.348468389051</v>
      </c>
      <c r="BO104" s="5">
        <v>3378.2836253987643</v>
      </c>
      <c r="BP104" s="5">
        <v>3440.514676770671</v>
      </c>
      <c r="BQ104" s="5">
        <v>3504.3864253866541</v>
      </c>
      <c r="BR104" s="5">
        <v>3571.0181199526146</v>
      </c>
      <c r="BS104" s="5">
        <v>3638.3882654252025</v>
      </c>
      <c r="BT104" s="5">
        <v>3706.8103104008783</v>
      </c>
      <c r="BU104" s="5">
        <v>3774.4562544127389</v>
      </c>
      <c r="BV104" s="5">
        <v>3839.9732532203998</v>
      </c>
      <c r="BW104" s="5">
        <v>3906.2321074439878</v>
      </c>
      <c r="BX104" s="5">
        <v>3971.7731774962908</v>
      </c>
      <c r="BY104" s="5">
        <v>4038.5172695549145</v>
      </c>
      <c r="BZ104" s="5">
        <v>4108.0343483812549</v>
      </c>
      <c r="CA104" s="5">
        <v>4176.7625706449362</v>
      </c>
      <c r="CB104" s="5">
        <v>4246.8244639209042</v>
      </c>
      <c r="CC104" s="5">
        <v>4316.8464348434645</v>
      </c>
      <c r="CD104" s="5">
        <v>4387.0959417344357</v>
      </c>
      <c r="CE104" s="5">
        <v>4457.6921051366353</v>
      </c>
      <c r="CF104" s="5">
        <v>4528.6777925032748</v>
      </c>
      <c r="CG104" s="5">
        <v>4600.1627043348835</v>
      </c>
      <c r="CH104" s="5">
        <v>4671.8822021895694</v>
      </c>
      <c r="CI104" s="5">
        <v>4744.2489411945335</v>
      </c>
      <c r="CJ104" s="5">
        <v>4816.630106460404</v>
      </c>
      <c r="CK104" s="5">
        <v>4888.9319935880894</v>
      </c>
      <c r="CL104" s="5">
        <v>4960.2491586015358</v>
      </c>
      <c r="CM104" s="5">
        <v>5031.9008098484746</v>
      </c>
      <c r="CN104" s="5">
        <v>5103.8151122503705</v>
      </c>
    </row>
    <row r="105" spans="1:93" x14ac:dyDescent="0.25">
      <c r="A105" t="s">
        <v>28</v>
      </c>
      <c r="B105" s="5">
        <v>0</v>
      </c>
      <c r="C105" s="5">
        <v>0</v>
      </c>
      <c r="D105" s="5">
        <v>0</v>
      </c>
      <c r="E105" s="5">
        <v>0</v>
      </c>
      <c r="F105" s="5">
        <v>0</v>
      </c>
      <c r="G105" s="5">
        <v>0</v>
      </c>
      <c r="H105" s="5">
        <v>0</v>
      </c>
      <c r="I105" s="5">
        <v>0</v>
      </c>
      <c r="J105" s="5">
        <v>0</v>
      </c>
      <c r="K105" s="5">
        <v>-5.86454E-2</v>
      </c>
      <c r="L105" s="5">
        <v>-0.22969300000000001</v>
      </c>
      <c r="M105" s="5">
        <v>-0.34939599999999998</v>
      </c>
      <c r="N105" s="5">
        <v>-0.46890799999999999</v>
      </c>
      <c r="O105" s="5">
        <v>-0.53995700000000002</v>
      </c>
      <c r="P105" s="5">
        <v>-0.52890000000000004</v>
      </c>
      <c r="Q105" s="5">
        <v>-0.51196399999999997</v>
      </c>
      <c r="R105" s="5">
        <v>-0.49740200000000001</v>
      </c>
      <c r="S105" s="5">
        <v>-0.48311999999999999</v>
      </c>
      <c r="T105" s="5">
        <v>-0.46703800000000001</v>
      </c>
      <c r="U105" s="5">
        <v>-0.45547199999999999</v>
      </c>
      <c r="V105" s="5">
        <v>-0.44509700000000002</v>
      </c>
      <c r="W105" s="5">
        <v>-0.43640699999999999</v>
      </c>
      <c r="X105" s="5">
        <v>-0.428568</v>
      </c>
      <c r="Y105" s="5">
        <v>-0.42186600000000002</v>
      </c>
      <c r="Z105" s="5">
        <v>-0.41600599999999999</v>
      </c>
      <c r="AA105" s="5">
        <v>-0.410439</v>
      </c>
      <c r="AB105" s="5">
        <v>-0.40471299999999999</v>
      </c>
      <c r="AC105" s="5">
        <v>-0.39860299999999999</v>
      </c>
      <c r="AD105" s="5">
        <v>-0.391675</v>
      </c>
      <c r="AF105" t="s">
        <v>28</v>
      </c>
      <c r="AG105" s="5">
        <v>1.3052160000000001E-3</v>
      </c>
      <c r="AH105" s="5">
        <v>1.846971E-2</v>
      </c>
      <c r="AI105" s="5">
        <v>3.3252429999999999E-2</v>
      </c>
      <c r="AJ105" s="5">
        <v>4.1471889999999997E-2</v>
      </c>
      <c r="AK105" s="5">
        <v>6.973407E-3</v>
      </c>
      <c r="AL105" s="5">
        <v>-3.9673520000000004E-3</v>
      </c>
      <c r="AM105" s="5">
        <v>-2.180576E-2</v>
      </c>
      <c r="AN105" s="5">
        <v>-3.3965620000000002E-2</v>
      </c>
      <c r="AO105" s="5">
        <v>-5.27679E-2</v>
      </c>
      <c r="AP105" s="5">
        <v>-0.18234640000000002</v>
      </c>
      <c r="AQ105" s="5">
        <v>-0.38550800000000002</v>
      </c>
      <c r="AR105" s="5">
        <v>-0.53318399999999999</v>
      </c>
      <c r="AS105" s="5">
        <v>-0.67298999999999998</v>
      </c>
      <c r="AT105" s="5">
        <v>-0.76378600000000008</v>
      </c>
      <c r="AU105" s="5">
        <v>-0.76236700000000002</v>
      </c>
      <c r="AV105" s="5">
        <v>-0.76125599999999993</v>
      </c>
      <c r="AW105" s="5">
        <v>-0.75706099999999998</v>
      </c>
      <c r="AX105" s="5">
        <v>-0.75463999999999998</v>
      </c>
      <c r="AY105" s="5">
        <v>-0.75139200000000006</v>
      </c>
      <c r="AZ105" s="5">
        <v>-0.74165199999999998</v>
      </c>
      <c r="BA105" s="5">
        <v>-0.73405699999999996</v>
      </c>
      <c r="BB105" s="5">
        <v>-0.72774399999999995</v>
      </c>
      <c r="BC105" s="5">
        <v>-0.722912</v>
      </c>
      <c r="BD105" s="5">
        <v>-0.71796900000000008</v>
      </c>
      <c r="BE105" s="5">
        <v>-0.71228599999999997</v>
      </c>
      <c r="BF105" s="5">
        <v>-0.70877299999999999</v>
      </c>
      <c r="BG105" s="5">
        <v>-0.71010600000000001</v>
      </c>
      <c r="BH105" s="5">
        <v>-0.71088899999999999</v>
      </c>
      <c r="BI105" s="5">
        <v>-0.710982</v>
      </c>
      <c r="BK105" t="s">
        <v>28</v>
      </c>
      <c r="BL105" s="5">
        <v>42883.012102446948</v>
      </c>
      <c r="BM105" s="5">
        <v>43679.310855632568</v>
      </c>
      <c r="BN105" s="5">
        <v>44454.335017471196</v>
      </c>
      <c r="BO105" s="5">
        <v>45232.645842484373</v>
      </c>
      <c r="BP105" s="5">
        <v>45998.208335953997</v>
      </c>
      <c r="BQ105" s="5">
        <v>46791.834236897535</v>
      </c>
      <c r="BR105" s="5">
        <v>47624.985508306192</v>
      </c>
      <c r="BS105" s="5">
        <v>48470.743372470912</v>
      </c>
      <c r="BT105" s="5">
        <v>49341.156954344078</v>
      </c>
      <c r="BU105" s="5">
        <v>50165.271269059631</v>
      </c>
      <c r="BV105" s="5">
        <v>50960.685973211912</v>
      </c>
      <c r="BW105" s="5">
        <v>51782.324354230339</v>
      </c>
      <c r="BX105" s="5">
        <v>52594.984602331999</v>
      </c>
      <c r="BY105" s="5">
        <v>53431.124314118024</v>
      </c>
      <c r="BZ105" s="5">
        <v>54316.80560149064</v>
      </c>
      <c r="CA105" s="5">
        <v>55200.995639672743</v>
      </c>
      <c r="CB105" s="5">
        <v>56090.799684275175</v>
      </c>
      <c r="CC105" s="5">
        <v>56981.172615609481</v>
      </c>
      <c r="CD105" s="5">
        <v>57873.420034878305</v>
      </c>
      <c r="CE105" s="5">
        <v>58771.745986844682</v>
      </c>
      <c r="CF105" s="5">
        <v>59671.134931596913</v>
      </c>
      <c r="CG105" s="5">
        <v>60571.987175994451</v>
      </c>
      <c r="CH105" s="5">
        <v>61473.855553726615</v>
      </c>
      <c r="CI105" s="5">
        <v>62377.676134467125</v>
      </c>
      <c r="CJ105" s="5">
        <v>63283.691202110094</v>
      </c>
      <c r="CK105" s="5">
        <v>64189.830340704815</v>
      </c>
      <c r="CL105" s="5">
        <v>65094.045643577709</v>
      </c>
      <c r="CM105" s="5">
        <v>65999.432968267094</v>
      </c>
      <c r="CN105" s="5">
        <v>66905.866015449064</v>
      </c>
    </row>
    <row r="106" spans="1:93" x14ac:dyDescent="0.25">
      <c r="A106" t="s">
        <v>29</v>
      </c>
      <c r="B106" s="5">
        <v>0</v>
      </c>
      <c r="C106" s="5">
        <v>0</v>
      </c>
      <c r="D106" s="5">
        <v>0</v>
      </c>
      <c r="E106" s="5">
        <v>0</v>
      </c>
      <c r="F106" s="5">
        <v>0</v>
      </c>
      <c r="G106" s="5">
        <v>0</v>
      </c>
      <c r="H106" s="5">
        <v>0</v>
      </c>
      <c r="I106" s="5">
        <v>0</v>
      </c>
      <c r="J106" s="5">
        <v>0</v>
      </c>
      <c r="K106" s="5">
        <v>-7.2270050000000002E-2</v>
      </c>
      <c r="L106" s="5">
        <v>-0.272007</v>
      </c>
      <c r="M106" s="5">
        <v>-0.41855100000000001</v>
      </c>
      <c r="N106" s="5">
        <v>-0.56939700000000004</v>
      </c>
      <c r="O106" s="5">
        <v>-0.66645699999999997</v>
      </c>
      <c r="P106" s="5">
        <v>-0.66955799999999999</v>
      </c>
      <c r="Q106" s="5">
        <v>-0.66656300000000002</v>
      </c>
      <c r="R106" s="5">
        <v>-0.66395000000000004</v>
      </c>
      <c r="S106" s="5">
        <v>-0.66014200000000001</v>
      </c>
      <c r="T106" s="5">
        <v>-0.65225900000000003</v>
      </c>
      <c r="U106" s="5">
        <v>-0.64793999999999996</v>
      </c>
      <c r="V106" s="5">
        <v>-0.6431</v>
      </c>
      <c r="W106" s="5">
        <v>-0.63851500000000005</v>
      </c>
      <c r="X106" s="5">
        <v>-0.63334000000000001</v>
      </c>
      <c r="Y106" s="5">
        <v>-0.62800800000000001</v>
      </c>
      <c r="Z106" s="5">
        <v>-0.62238000000000004</v>
      </c>
      <c r="AA106" s="5">
        <v>-0.61584799999999995</v>
      </c>
      <c r="AB106" s="5">
        <v>-0.60806899999999997</v>
      </c>
      <c r="AC106" s="5">
        <v>-0.59871700000000005</v>
      </c>
      <c r="AD106" s="5">
        <v>-0.58732099999999998</v>
      </c>
      <c r="AF106" t="s">
        <v>29</v>
      </c>
      <c r="AG106" s="5">
        <v>-5.9976669999999999E-3</v>
      </c>
      <c r="AH106" s="5">
        <v>1.486089E-2</v>
      </c>
      <c r="AI106" s="5">
        <v>3.2296650000000003E-2</v>
      </c>
      <c r="AJ106" s="5">
        <v>4.1019100000000003E-2</v>
      </c>
      <c r="AK106" s="5">
        <v>-7.444539E-3</v>
      </c>
      <c r="AL106" s="5">
        <v>-1.9567970000000001E-2</v>
      </c>
      <c r="AM106" s="5">
        <v>-4.2651059999999998E-2</v>
      </c>
      <c r="AN106" s="5">
        <v>-5.8122510000000002E-2</v>
      </c>
      <c r="AO106" s="5">
        <v>-8.3192310000000005E-2</v>
      </c>
      <c r="AP106" s="5">
        <v>-0.25046904999999997</v>
      </c>
      <c r="AQ106" s="5">
        <v>-0.48616000000000004</v>
      </c>
      <c r="AR106" s="5">
        <v>-0.67021600000000003</v>
      </c>
      <c r="AS106" s="5">
        <v>-0.85090900000000003</v>
      </c>
      <c r="AT106" s="5">
        <v>-0.98019299999999998</v>
      </c>
      <c r="AU106" s="5">
        <v>-1.003876</v>
      </c>
      <c r="AV106" s="5">
        <v>-1.033647</v>
      </c>
      <c r="AW106" s="5">
        <v>-1.052557</v>
      </c>
      <c r="AX106" s="5">
        <v>-1.072981</v>
      </c>
      <c r="AY106" s="5">
        <v>-1.090203</v>
      </c>
      <c r="AZ106" s="5">
        <v>-1.0953059999999999</v>
      </c>
      <c r="BA106" s="5">
        <v>-1.1000350000000001</v>
      </c>
      <c r="BB106" s="5">
        <v>-1.1026940000000001</v>
      </c>
      <c r="BC106" s="5">
        <v>-1.104754</v>
      </c>
      <c r="BD106" s="5">
        <v>-1.10276</v>
      </c>
      <c r="BE106" s="5">
        <v>-1.098468</v>
      </c>
      <c r="BF106" s="5">
        <v>-1.096355</v>
      </c>
      <c r="BG106" s="5">
        <v>-1.1033299999999999</v>
      </c>
      <c r="BH106" s="5">
        <v>-1.1077590000000002</v>
      </c>
      <c r="BI106" s="5">
        <v>-1.109998</v>
      </c>
      <c r="BK106" t="s">
        <v>29</v>
      </c>
      <c r="BL106" s="5">
        <v>2199.1955039605832</v>
      </c>
      <c r="BM106" s="5">
        <v>2238.6857971919421</v>
      </c>
      <c r="BN106" s="5">
        <v>2275.9109013437073</v>
      </c>
      <c r="BO106" s="5">
        <v>2312.7442429948278</v>
      </c>
      <c r="BP106" s="5">
        <v>2348.1876758547651</v>
      </c>
      <c r="BQ106" s="5">
        <v>2385.7995662589351</v>
      </c>
      <c r="BR106" s="5">
        <v>2425.7822148690134</v>
      </c>
      <c r="BS106" s="5">
        <v>2466.4414372821084</v>
      </c>
      <c r="BT106" s="5">
        <v>2508.6545512547145</v>
      </c>
      <c r="BU106" s="5">
        <v>2547.765964875558</v>
      </c>
      <c r="BV106" s="5">
        <v>2585.6345587741562</v>
      </c>
      <c r="BW106" s="5">
        <v>2624.6375143162318</v>
      </c>
      <c r="BX106" s="5">
        <v>2662.5081010067315</v>
      </c>
      <c r="BY106" s="5">
        <v>2701.4344485042129</v>
      </c>
      <c r="BZ106" s="5">
        <v>2743.088490703798</v>
      </c>
      <c r="CA106" s="5">
        <v>2784.3312983397286</v>
      </c>
      <c r="CB106" s="5">
        <v>2826.0164958560085</v>
      </c>
      <c r="CC106" s="5">
        <v>2867.6188147578491</v>
      </c>
      <c r="CD106" s="5">
        <v>2909.2838795286016</v>
      </c>
      <c r="CE106" s="5">
        <v>2951.3132209298888</v>
      </c>
      <c r="CF106" s="5">
        <v>2993.3767480872862</v>
      </c>
      <c r="CG106" s="5">
        <v>3035.526519854247</v>
      </c>
      <c r="CH106" s="5">
        <v>3077.7095629557148</v>
      </c>
      <c r="CI106" s="5">
        <v>3120.0330233925306</v>
      </c>
      <c r="CJ106" s="5">
        <v>3162.440628607188</v>
      </c>
      <c r="CK106" s="5">
        <v>3204.7799671661137</v>
      </c>
      <c r="CL106" s="5">
        <v>3246.8111529941361</v>
      </c>
      <c r="CM106" s="5">
        <v>3288.8921833932395</v>
      </c>
      <c r="CN106" s="5">
        <v>3331.0055790035717</v>
      </c>
    </row>
    <row r="107" spans="1:93" x14ac:dyDescent="0.25">
      <c r="A107" t="s">
        <v>30</v>
      </c>
      <c r="B107" s="5">
        <v>0</v>
      </c>
      <c r="C107" s="5">
        <v>0</v>
      </c>
      <c r="D107" s="5">
        <v>0</v>
      </c>
      <c r="E107" s="5">
        <v>0</v>
      </c>
      <c r="F107" s="5">
        <v>0</v>
      </c>
      <c r="G107" s="5">
        <v>0</v>
      </c>
      <c r="H107" s="5">
        <v>0</v>
      </c>
      <c r="I107" s="5">
        <v>0</v>
      </c>
      <c r="J107" s="5">
        <v>0</v>
      </c>
      <c r="K107" s="5">
        <v>-5.5196599999999998E-2</v>
      </c>
      <c r="L107" s="5">
        <v>-0.21157100000000001</v>
      </c>
      <c r="M107" s="5">
        <v>-0.32108999999999999</v>
      </c>
      <c r="N107" s="5">
        <v>-0.430788</v>
      </c>
      <c r="O107" s="5">
        <v>-0.49734800000000001</v>
      </c>
      <c r="P107" s="5">
        <v>-0.48995499999999997</v>
      </c>
      <c r="Q107" s="5">
        <v>-0.477543</v>
      </c>
      <c r="R107" s="5">
        <v>-0.46699000000000002</v>
      </c>
      <c r="S107" s="5">
        <v>-0.45646300000000001</v>
      </c>
      <c r="T107" s="5">
        <v>-0.444158</v>
      </c>
      <c r="U107" s="5">
        <v>-0.43558599999999997</v>
      </c>
      <c r="V107" s="5">
        <v>-0.42789500000000003</v>
      </c>
      <c r="W107" s="5">
        <v>-0.42150799999999999</v>
      </c>
      <c r="X107" s="5">
        <v>-0.41560900000000001</v>
      </c>
      <c r="Y107" s="5">
        <v>-0.410416</v>
      </c>
      <c r="Z107" s="5">
        <v>-0.40562399999999998</v>
      </c>
      <c r="AA107" s="5">
        <v>-0.400675</v>
      </c>
      <c r="AB107" s="5">
        <v>-0.39511400000000002</v>
      </c>
      <c r="AC107" s="5">
        <v>-0.38859900000000003</v>
      </c>
      <c r="AD107" s="5">
        <v>-0.38062800000000002</v>
      </c>
      <c r="AF107" t="s">
        <v>30</v>
      </c>
      <c r="AG107" s="5">
        <v>4.8693149999999999E-3</v>
      </c>
      <c r="AH107" s="5">
        <v>1.840458E-2</v>
      </c>
      <c r="AI107" s="5">
        <v>3.1813710000000002E-2</v>
      </c>
      <c r="AJ107" s="5">
        <v>4.0270519999999997E-2</v>
      </c>
      <c r="AK107" s="5">
        <v>1.5356740000000001E-2</v>
      </c>
      <c r="AL107" s="5">
        <v>1.1355000000000001E-2</v>
      </c>
      <c r="AM107" s="5">
        <v>-1.0658239999999999E-3</v>
      </c>
      <c r="AN107" s="5">
        <v>-1.085294E-2</v>
      </c>
      <c r="AO107" s="5">
        <v>-2.6512999999999998E-2</v>
      </c>
      <c r="AP107" s="5">
        <v>-0.13475007999999999</v>
      </c>
      <c r="AQ107" s="5">
        <v>-0.31101005000000004</v>
      </c>
      <c r="AR107" s="5">
        <v>-0.44265500000000002</v>
      </c>
      <c r="AS107" s="5">
        <v>-0.56931700000000007</v>
      </c>
      <c r="AT107" s="5">
        <v>-0.65437500000000004</v>
      </c>
      <c r="AU107" s="5">
        <v>-0.65878199999999998</v>
      </c>
      <c r="AV107" s="5">
        <v>-0.66557900000000003</v>
      </c>
      <c r="AW107" s="5">
        <v>-0.66600199999999998</v>
      </c>
      <c r="AX107" s="5">
        <v>-0.66811200000000004</v>
      </c>
      <c r="AY107" s="5">
        <v>-0.66912400000000005</v>
      </c>
      <c r="AZ107" s="5">
        <v>-0.66452299999999997</v>
      </c>
      <c r="BA107" s="5">
        <v>-0.65988900000000006</v>
      </c>
      <c r="BB107" s="5">
        <v>-0.654976</v>
      </c>
      <c r="BC107" s="5">
        <v>-0.65066100000000004</v>
      </c>
      <c r="BD107" s="5">
        <v>-0.64439599999999997</v>
      </c>
      <c r="BE107" s="5">
        <v>-0.63782300000000003</v>
      </c>
      <c r="BF107" s="5">
        <v>-0.63333600000000001</v>
      </c>
      <c r="BG107" s="5">
        <v>-0.63631700000000002</v>
      </c>
      <c r="BH107" s="5">
        <v>-0.63809800000000005</v>
      </c>
      <c r="BI107" s="5">
        <v>-0.63858100000000007</v>
      </c>
      <c r="BK107" t="s">
        <v>30</v>
      </c>
      <c r="BL107" s="5">
        <v>15505.618809289072</v>
      </c>
      <c r="BM107" s="5">
        <v>15788.866297094721</v>
      </c>
      <c r="BN107" s="5">
        <v>16065.706553608872</v>
      </c>
      <c r="BO107" s="5">
        <v>16344.287426334946</v>
      </c>
      <c r="BP107" s="5">
        <v>16619.84732885029</v>
      </c>
      <c r="BQ107" s="5">
        <v>16904.919184362407</v>
      </c>
      <c r="BR107" s="5">
        <v>17203.040869011733</v>
      </c>
      <c r="BS107" s="5">
        <v>17505.124543285296</v>
      </c>
      <c r="BT107" s="5">
        <v>17813.405657560281</v>
      </c>
      <c r="BU107" s="5">
        <v>18107.876362969466</v>
      </c>
      <c r="BV107" s="5">
        <v>18392.626241985105</v>
      </c>
      <c r="BW107" s="5">
        <v>18685.171301727671</v>
      </c>
      <c r="BX107" s="5">
        <v>18974.710934569106</v>
      </c>
      <c r="BY107" s="5">
        <v>19271.764097227038</v>
      </c>
      <c r="BZ107" s="5">
        <v>19584.527910515601</v>
      </c>
      <c r="CA107" s="5">
        <v>19896.436608646807</v>
      </c>
      <c r="CB107" s="5">
        <v>20210.885312381459</v>
      </c>
      <c r="CC107" s="5">
        <v>20525.537230845297</v>
      </c>
      <c r="CD107" s="5">
        <v>20840.841229043664</v>
      </c>
      <c r="CE107" s="5">
        <v>21158.085158367143</v>
      </c>
      <c r="CF107" s="5">
        <v>21476.075300015636</v>
      </c>
      <c r="CG107" s="5">
        <v>21794.865819111455</v>
      </c>
      <c r="CH107" s="5">
        <v>22114.159916400818</v>
      </c>
      <c r="CI107" s="5">
        <v>22434.533679361739</v>
      </c>
      <c r="CJ107" s="5">
        <v>22755.574340595602</v>
      </c>
      <c r="CK107" s="5">
        <v>23076.668771486118</v>
      </c>
      <c r="CL107" s="5">
        <v>23396.455735620217</v>
      </c>
      <c r="CM107" s="5">
        <v>23716.826512420979</v>
      </c>
      <c r="CN107" s="5">
        <v>24037.7406778943</v>
      </c>
    </row>
    <row r="108" spans="1:93" x14ac:dyDescent="0.25">
      <c r="A108" t="s">
        <v>31</v>
      </c>
      <c r="B108" s="5">
        <v>0</v>
      </c>
      <c r="C108" s="5">
        <v>0</v>
      </c>
      <c r="D108" s="5">
        <v>0</v>
      </c>
      <c r="E108" s="5">
        <v>0</v>
      </c>
      <c r="F108" s="5">
        <v>0</v>
      </c>
      <c r="G108" s="5">
        <v>0</v>
      </c>
      <c r="H108" s="5">
        <v>0</v>
      </c>
      <c r="I108" s="5">
        <v>0</v>
      </c>
      <c r="J108" s="5">
        <v>0</v>
      </c>
      <c r="K108" s="5">
        <v>-3.8094919999999997E-2</v>
      </c>
      <c r="L108" s="5">
        <v>-0.18293400000000001</v>
      </c>
      <c r="M108" s="5">
        <v>-0.28082200000000002</v>
      </c>
      <c r="N108" s="5">
        <v>-0.38276399999999999</v>
      </c>
      <c r="O108" s="5">
        <v>-0.43759100000000001</v>
      </c>
      <c r="P108" s="5">
        <v>-0.41102899999999998</v>
      </c>
      <c r="Q108" s="5">
        <v>-0.38485799999999998</v>
      </c>
      <c r="R108" s="5">
        <v>-0.35644100000000001</v>
      </c>
      <c r="S108" s="5">
        <v>-0.32774300000000001</v>
      </c>
      <c r="T108" s="5">
        <v>-0.29565900000000001</v>
      </c>
      <c r="U108" s="5">
        <v>-0.26779199999999997</v>
      </c>
      <c r="V108" s="5">
        <v>-0.23890900000000001</v>
      </c>
      <c r="W108" s="5">
        <v>-0.209423</v>
      </c>
      <c r="X108" s="5">
        <v>-0.17820900000000001</v>
      </c>
      <c r="Y108" s="5">
        <v>-0.14526700000000001</v>
      </c>
      <c r="Z108" s="5">
        <v>-0.11036899999999999</v>
      </c>
      <c r="AA108" s="5">
        <v>-7.2139800000000004E-2</v>
      </c>
      <c r="AB108" s="5">
        <v>-2.96125E-2</v>
      </c>
      <c r="AC108" s="5">
        <v>1.8239689999999999E-2</v>
      </c>
      <c r="AD108" s="5">
        <v>7.27101E-2</v>
      </c>
      <c r="AF108" t="s">
        <v>31</v>
      </c>
      <c r="AG108" s="5">
        <v>5.0769889999999998E-2</v>
      </c>
      <c r="AH108" s="5">
        <v>0.110557</v>
      </c>
      <c r="AI108" s="5">
        <v>0.16273699999999999</v>
      </c>
      <c r="AJ108" s="5">
        <v>0.19811999999999999</v>
      </c>
      <c r="AK108" s="5">
        <v>0.19570599999999999</v>
      </c>
      <c r="AL108" s="5">
        <v>0.20049500000000001</v>
      </c>
      <c r="AM108" s="5">
        <v>0.17531099999999999</v>
      </c>
      <c r="AN108" s="5">
        <v>0.155643</v>
      </c>
      <c r="AO108" s="5">
        <v>0.114941</v>
      </c>
      <c r="AP108" s="5">
        <v>-2.0401469999999998E-2</v>
      </c>
      <c r="AQ108" s="5">
        <v>-0.23079933000000002</v>
      </c>
      <c r="AR108" s="5">
        <v>-0.39661800000000003</v>
      </c>
      <c r="AS108" s="5">
        <v>-0.55376899999999996</v>
      </c>
      <c r="AT108" s="5">
        <v>-0.66633799999999999</v>
      </c>
      <c r="AU108" s="5">
        <v>-0.674871</v>
      </c>
      <c r="AV108" s="5">
        <v>-0.69877599999999995</v>
      </c>
      <c r="AW108" s="5">
        <v>-0.70576700000000003</v>
      </c>
      <c r="AX108" s="5">
        <v>-0.71632200000000001</v>
      </c>
      <c r="AY108" s="5">
        <v>-0.72413300000000003</v>
      </c>
      <c r="AZ108" s="5">
        <v>-0.71107699999999996</v>
      </c>
      <c r="BA108" s="5">
        <v>-0.69659300000000002</v>
      </c>
      <c r="BB108" s="5">
        <v>-0.67932800000000004</v>
      </c>
      <c r="BC108" s="5">
        <v>-0.66060099999999999</v>
      </c>
      <c r="BD108" s="5">
        <v>-0.63566</v>
      </c>
      <c r="BE108" s="5">
        <v>-0.60487500000000005</v>
      </c>
      <c r="BF108" s="5">
        <v>-0.57473779999999997</v>
      </c>
      <c r="BG108" s="5">
        <v>-0.55369650000000004</v>
      </c>
      <c r="BH108" s="5">
        <v>-0.52615130999999993</v>
      </c>
      <c r="BI108" s="5">
        <v>-0.49192789999999997</v>
      </c>
      <c r="BK108" t="s">
        <v>31</v>
      </c>
      <c r="BL108" s="5">
        <v>7062.0862618550773</v>
      </c>
      <c r="BM108" s="5">
        <v>7196.7072474790648</v>
      </c>
      <c r="BN108" s="5">
        <v>7325.8420367938415</v>
      </c>
      <c r="BO108" s="5">
        <v>7453.893444552341</v>
      </c>
      <c r="BP108" s="5">
        <v>7579.2410949907953</v>
      </c>
      <c r="BQ108" s="5">
        <v>7706.8496519686933</v>
      </c>
      <c r="BR108" s="5">
        <v>7838.6507281621907</v>
      </c>
      <c r="BS108" s="5">
        <v>7971.4507200861408</v>
      </c>
      <c r="BT108" s="5">
        <v>8105.6682890651928</v>
      </c>
      <c r="BU108" s="5">
        <v>8233.4010117748858</v>
      </c>
      <c r="BV108" s="5">
        <v>8356.8278736829106</v>
      </c>
      <c r="BW108" s="5">
        <v>8482.502845719624</v>
      </c>
      <c r="BX108" s="5">
        <v>8608.1435453062222</v>
      </c>
      <c r="BY108" s="5">
        <v>8736.5031204467396</v>
      </c>
      <c r="BZ108" s="5">
        <v>8873.3824526966455</v>
      </c>
      <c r="CA108" s="5">
        <v>9007.6339435444079</v>
      </c>
      <c r="CB108" s="5">
        <v>9144.0068532516088</v>
      </c>
      <c r="CC108" s="5">
        <v>9279.7877287245847</v>
      </c>
      <c r="CD108" s="5">
        <v>9415.5938862998537</v>
      </c>
      <c r="CE108" s="5">
        <v>9553.3224269002658</v>
      </c>
      <c r="CF108" s="5">
        <v>9691.232035866622</v>
      </c>
      <c r="CG108" s="5">
        <v>9829.4778620546913</v>
      </c>
      <c r="CH108" s="5">
        <v>9967.9410172952994</v>
      </c>
      <c r="CI108" s="5">
        <v>10107.125116396288</v>
      </c>
      <c r="CJ108" s="5">
        <v>10247.051019835459</v>
      </c>
      <c r="CK108" s="5">
        <v>10387.070135196922</v>
      </c>
      <c r="CL108" s="5">
        <v>10526.299351659125</v>
      </c>
      <c r="CM108" s="5">
        <v>10666.355602410713</v>
      </c>
      <c r="CN108" s="5">
        <v>10807.324724565291</v>
      </c>
      <c r="CO108" s="30"/>
    </row>
    <row r="109" spans="1:93" x14ac:dyDescent="0.2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row>
    <row r="110" spans="1:93" ht="20.25" thickBot="1" x14ac:dyDescent="0.35">
      <c r="A110" s="3" t="s">
        <v>212</v>
      </c>
      <c r="AF110" s="3" t="s">
        <v>213</v>
      </c>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K110" s="3" t="s">
        <v>214</v>
      </c>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row>
    <row r="111" spans="1:93" ht="15.75" thickTop="1" x14ac:dyDescent="0.25">
      <c r="B111" s="1">
        <v>2022</v>
      </c>
      <c r="C111" s="2">
        <v>2023</v>
      </c>
      <c r="D111" s="1">
        <v>2024</v>
      </c>
      <c r="E111" s="2">
        <v>2025</v>
      </c>
      <c r="F111" s="1">
        <v>2026</v>
      </c>
      <c r="G111" s="2">
        <v>2027</v>
      </c>
      <c r="H111" s="1">
        <v>2028</v>
      </c>
      <c r="I111" s="2">
        <v>2029</v>
      </c>
      <c r="J111" s="1">
        <v>2030</v>
      </c>
      <c r="K111" s="2">
        <v>2031</v>
      </c>
      <c r="L111" s="1">
        <v>2032</v>
      </c>
      <c r="M111" s="2">
        <v>2033</v>
      </c>
      <c r="N111" s="1">
        <v>2034</v>
      </c>
      <c r="O111" s="2">
        <v>2035</v>
      </c>
      <c r="P111" s="1">
        <v>2036</v>
      </c>
      <c r="Q111" s="2">
        <v>2037</v>
      </c>
      <c r="R111" s="1">
        <v>2038</v>
      </c>
      <c r="S111" s="2">
        <v>2039</v>
      </c>
      <c r="T111" s="1">
        <v>2040</v>
      </c>
      <c r="U111" s="2">
        <v>2041</v>
      </c>
      <c r="V111" s="1">
        <v>2042</v>
      </c>
      <c r="W111" s="2">
        <v>2043</v>
      </c>
      <c r="X111" s="1">
        <v>2044</v>
      </c>
      <c r="Y111" s="2">
        <v>2045</v>
      </c>
      <c r="Z111" s="1">
        <v>2046</v>
      </c>
      <c r="AA111" s="2">
        <v>2047</v>
      </c>
      <c r="AB111" s="1">
        <v>2048</v>
      </c>
      <c r="AC111" s="2">
        <v>2049</v>
      </c>
      <c r="AD111" s="1">
        <v>2050</v>
      </c>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row>
    <row r="112" spans="1:93" x14ac:dyDescent="0.25">
      <c r="A112" t="s">
        <v>143</v>
      </c>
      <c r="B112" s="5">
        <v>0</v>
      </c>
      <c r="C112" s="5">
        <v>0</v>
      </c>
      <c r="D112" s="5">
        <v>0</v>
      </c>
      <c r="E112" s="5">
        <v>0</v>
      </c>
      <c r="F112" s="5">
        <v>0</v>
      </c>
      <c r="G112" s="5">
        <v>0</v>
      </c>
      <c r="H112" s="5">
        <v>0</v>
      </c>
      <c r="I112" s="5">
        <v>0</v>
      </c>
      <c r="J112" s="5">
        <v>0</v>
      </c>
      <c r="K112" s="5">
        <v>4.049763E-2</v>
      </c>
      <c r="L112" s="5">
        <v>0.124871</v>
      </c>
      <c r="M112" s="5">
        <v>0.15697800000000001</v>
      </c>
      <c r="N112" s="5">
        <v>0.17042199999999999</v>
      </c>
      <c r="O112" s="5">
        <v>0.15547800000000001</v>
      </c>
      <c r="P112" s="5">
        <v>0.111164</v>
      </c>
      <c r="Q112" s="5">
        <v>7.0785539999999994E-2</v>
      </c>
      <c r="R112" s="5">
        <v>4.4845969999999999E-2</v>
      </c>
      <c r="S112" s="5">
        <v>2.5078860000000001E-2</v>
      </c>
      <c r="T112" s="5">
        <v>8.495308E-3</v>
      </c>
      <c r="U112" s="5">
        <v>-4.5594329999999999E-3</v>
      </c>
      <c r="V112" s="5">
        <v>-1.5875210000000001E-2</v>
      </c>
      <c r="W112" s="5">
        <v>-2.6169479999999998E-2</v>
      </c>
      <c r="X112" s="5">
        <v>-3.650432E-2</v>
      </c>
      <c r="Y112" s="5">
        <v>-4.6957949999999998E-2</v>
      </c>
      <c r="Z112" s="5">
        <v>-5.808141E-2</v>
      </c>
      <c r="AA112" s="5">
        <v>-6.9737300000000002E-2</v>
      </c>
      <c r="AB112" s="5">
        <v>-8.1896769999999994E-2</v>
      </c>
      <c r="AC112" s="5">
        <v>-9.4224479999999999E-2</v>
      </c>
      <c r="AD112" s="5">
        <v>-0.10652399999999999</v>
      </c>
      <c r="AF112" t="s">
        <v>143</v>
      </c>
      <c r="AG112" s="5">
        <v>2.18944E-3</v>
      </c>
      <c r="AH112" s="5">
        <v>1.2438329999999999E-2</v>
      </c>
      <c r="AI112" s="5">
        <v>2.246126E-2</v>
      </c>
      <c r="AJ112" s="5">
        <v>2.993701E-2</v>
      </c>
      <c r="AK112" s="5">
        <v>3.120013E-2</v>
      </c>
      <c r="AL112" s="5">
        <v>2.263385E-2</v>
      </c>
      <c r="AM112" s="5">
        <v>9.9647490000000002E-3</v>
      </c>
      <c r="AN112" s="5">
        <v>5.4151329999999997E-4</v>
      </c>
      <c r="AO112" s="5">
        <v>-9.2792719999999999E-3</v>
      </c>
      <c r="AP112" s="5">
        <v>-4.2085200000000003E-3</v>
      </c>
      <c r="AQ112" s="5">
        <v>6.5266610000000003E-2</v>
      </c>
      <c r="AR112" s="5">
        <v>8.276921000000001E-2</v>
      </c>
      <c r="AS112" s="5">
        <v>8.2517789999999994E-2</v>
      </c>
      <c r="AT112" s="5">
        <v>5.2955000000000002E-2</v>
      </c>
      <c r="AU112" s="5">
        <v>-2.3119999999999946E-3</v>
      </c>
      <c r="AV112" s="5">
        <v>-5.9923459999999998E-2</v>
      </c>
      <c r="AW112" s="5">
        <v>-9.5053029999999997E-2</v>
      </c>
      <c r="AX112" s="5">
        <v>-0.12465013999999999</v>
      </c>
      <c r="AY112" s="5">
        <v>-0.15137969199999998</v>
      </c>
      <c r="AZ112" s="5">
        <v>-0.16831043300000001</v>
      </c>
      <c r="BA112" s="5">
        <v>-0.18200221</v>
      </c>
      <c r="BB112" s="5">
        <v>-0.19203048</v>
      </c>
      <c r="BC112" s="5">
        <v>-0.20142332000000002</v>
      </c>
      <c r="BD112" s="5">
        <v>-0.20774195000000001</v>
      </c>
      <c r="BE112" s="5">
        <v>-0.21444441</v>
      </c>
      <c r="BF112" s="5">
        <v>-0.22343730000000001</v>
      </c>
      <c r="BG112" s="5">
        <v>-0.24051076999999998</v>
      </c>
      <c r="BH112" s="5">
        <v>-0.25833448000000003</v>
      </c>
      <c r="BI112" s="5">
        <v>-0.27696500000000002</v>
      </c>
      <c r="BK112" t="s">
        <v>143</v>
      </c>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row>
    <row r="113" spans="1:92" x14ac:dyDescent="0.25">
      <c r="A113" t="s">
        <v>144</v>
      </c>
      <c r="B113" s="5">
        <v>0</v>
      </c>
      <c r="C113" s="5">
        <v>0</v>
      </c>
      <c r="D113" s="5">
        <v>0</v>
      </c>
      <c r="E113" s="5">
        <v>0</v>
      </c>
      <c r="F113" s="5">
        <v>0</v>
      </c>
      <c r="G113" s="5">
        <v>0</v>
      </c>
      <c r="H113" s="5">
        <v>0</v>
      </c>
      <c r="I113" s="5">
        <v>0</v>
      </c>
      <c r="J113" s="5">
        <v>0</v>
      </c>
      <c r="K113" s="5">
        <v>3.489068E-2</v>
      </c>
      <c r="L113" s="5">
        <v>0.10749300000000001</v>
      </c>
      <c r="M113" s="5">
        <v>0.13617899999999999</v>
      </c>
      <c r="N113" s="5">
        <v>0.149447</v>
      </c>
      <c r="O113" s="5">
        <v>0.13830899999999999</v>
      </c>
      <c r="P113" s="5">
        <v>0.101302</v>
      </c>
      <c r="Q113" s="5">
        <v>6.7434419999999995E-2</v>
      </c>
      <c r="R113" s="5">
        <v>4.5525410000000002E-2</v>
      </c>
      <c r="S113" s="5">
        <v>2.8613329999999999E-2</v>
      </c>
      <c r="T113" s="5">
        <v>1.4169340000000001E-2</v>
      </c>
      <c r="U113" s="5">
        <v>2.637347E-3</v>
      </c>
      <c r="V113" s="5">
        <v>-7.5182649999999997E-3</v>
      </c>
      <c r="W113" s="5">
        <v>-1.685799E-2</v>
      </c>
      <c r="X113" s="5">
        <v>-2.6238170000000002E-2</v>
      </c>
      <c r="Y113" s="5">
        <v>-3.5707919999999997E-2</v>
      </c>
      <c r="Z113" s="5">
        <v>-4.5690540000000002E-2</v>
      </c>
      <c r="AA113" s="5">
        <v>-5.6078099999999999E-2</v>
      </c>
      <c r="AB113" s="5">
        <v>-6.6811860000000001E-2</v>
      </c>
      <c r="AC113" s="5">
        <v>-7.7586089999999996E-2</v>
      </c>
      <c r="AD113" s="5">
        <v>-8.8203770000000001E-2</v>
      </c>
      <c r="AF113" t="s">
        <v>144</v>
      </c>
      <c r="AG113" s="5">
        <v>1.7523149999999999E-3</v>
      </c>
      <c r="AH113" s="5">
        <v>9.8029599999999995E-3</v>
      </c>
      <c r="AI113" s="5">
        <v>1.7979740000000001E-2</v>
      </c>
      <c r="AJ113" s="5">
        <v>2.4377550000000001E-2</v>
      </c>
      <c r="AK113" s="5">
        <v>2.672014E-2</v>
      </c>
      <c r="AL113" s="5">
        <v>1.957799E-2</v>
      </c>
      <c r="AM113" s="5">
        <v>9.2629940000000001E-3</v>
      </c>
      <c r="AN113" s="5">
        <v>1.4897879999999999E-3</v>
      </c>
      <c r="AO113" s="5">
        <v>-6.6110250000000004E-3</v>
      </c>
      <c r="AP113" s="5">
        <v>1.07740000000002E-4</v>
      </c>
      <c r="AQ113" s="5">
        <v>5.8945990000000004E-2</v>
      </c>
      <c r="AR113" s="5">
        <v>7.4692170000000002E-2</v>
      </c>
      <c r="AS113" s="5">
        <v>7.596718999999999E-2</v>
      </c>
      <c r="AT113" s="5">
        <v>5.2177109999999985E-2</v>
      </c>
      <c r="AU113" s="5">
        <v>5.4710700000000084E-3</v>
      </c>
      <c r="AV113" s="5">
        <v>-4.3202580000000004E-2</v>
      </c>
      <c r="AW113" s="5">
        <v>-7.3625590000000005E-2</v>
      </c>
      <c r="AX113" s="5">
        <v>-9.9543670000000001E-2</v>
      </c>
      <c r="AY113" s="5">
        <v>-0.12326065999999999</v>
      </c>
      <c r="AZ113" s="5">
        <v>-0.138938653</v>
      </c>
      <c r="BA113" s="5">
        <v>-0.151924265</v>
      </c>
      <c r="BB113" s="5">
        <v>-0.16182399</v>
      </c>
      <c r="BC113" s="5">
        <v>-0.17107617</v>
      </c>
      <c r="BD113" s="5">
        <v>-0.17768492</v>
      </c>
      <c r="BE113" s="5">
        <v>-0.18438254000000001</v>
      </c>
      <c r="BF113" s="5">
        <v>-0.19283209999999998</v>
      </c>
      <c r="BG113" s="5">
        <v>-0.20783686000000001</v>
      </c>
      <c r="BH113" s="5">
        <v>-0.22346209</v>
      </c>
      <c r="BI113" s="5">
        <v>-0.23969976999999998</v>
      </c>
      <c r="BK113" t="s">
        <v>144</v>
      </c>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row>
    <row r="114" spans="1:92" x14ac:dyDescent="0.25">
      <c r="A114" t="s">
        <v>145</v>
      </c>
      <c r="B114" s="5">
        <v>0</v>
      </c>
      <c r="C114" s="5">
        <v>0</v>
      </c>
      <c r="D114" s="5">
        <v>0</v>
      </c>
      <c r="E114" s="5">
        <v>0</v>
      </c>
      <c r="F114" s="5">
        <v>0</v>
      </c>
      <c r="G114" s="5">
        <v>0</v>
      </c>
      <c r="H114" s="5">
        <v>0</v>
      </c>
      <c r="I114" s="5">
        <v>0</v>
      </c>
      <c r="J114" s="5">
        <v>0</v>
      </c>
      <c r="K114" s="5">
        <v>-1.135691E-2</v>
      </c>
      <c r="L114" s="5">
        <v>-0.124399</v>
      </c>
      <c r="M114" s="5">
        <v>-0.21035699999999999</v>
      </c>
      <c r="N114" s="5">
        <v>-0.32392100000000001</v>
      </c>
      <c r="O114" s="5">
        <v>-0.40717799999999998</v>
      </c>
      <c r="P114" s="5">
        <v>-0.412827</v>
      </c>
      <c r="Q114" s="5">
        <v>-0.41375499999999998</v>
      </c>
      <c r="R114" s="5">
        <v>-0.41708899999999999</v>
      </c>
      <c r="S114" s="5">
        <v>-0.417354</v>
      </c>
      <c r="T114" s="5">
        <v>-0.412159</v>
      </c>
      <c r="U114" s="5">
        <v>-0.408167</v>
      </c>
      <c r="V114" s="5">
        <v>-0.40252900000000003</v>
      </c>
      <c r="W114" s="5">
        <v>-0.39637099999999997</v>
      </c>
      <c r="X114" s="5">
        <v>-0.38925199999999999</v>
      </c>
      <c r="Y114" s="5">
        <v>-0.38196400000000003</v>
      </c>
      <c r="Z114" s="5">
        <v>-0.37440899999999999</v>
      </c>
      <c r="AA114" s="5">
        <v>-0.366371</v>
      </c>
      <c r="AB114" s="5">
        <v>-0.357595</v>
      </c>
      <c r="AC114" s="5">
        <v>-0.34789399999999998</v>
      </c>
      <c r="AD114" s="5">
        <v>-0.33680700000000002</v>
      </c>
      <c r="AF114" t="s">
        <v>145</v>
      </c>
      <c r="AG114" s="5">
        <v>1.5072869999999999E-3</v>
      </c>
      <c r="AH114" s="5">
        <v>1.303497E-2</v>
      </c>
      <c r="AI114" s="5">
        <v>2.2098659999999999E-2</v>
      </c>
      <c r="AJ114" s="5">
        <v>2.7190519999999999E-2</v>
      </c>
      <c r="AK114" s="5">
        <v>-1.859411E-2</v>
      </c>
      <c r="AL114" s="5">
        <v>-3.076102E-2</v>
      </c>
      <c r="AM114" s="5">
        <v>-4.3952570000000003E-2</v>
      </c>
      <c r="AN114" s="5">
        <v>-5.3433000000000001E-2</v>
      </c>
      <c r="AO114" s="5">
        <v>-6.3529199999999994E-2</v>
      </c>
      <c r="AP114" s="5">
        <v>-0.15635390999999998</v>
      </c>
      <c r="AQ114" s="5">
        <v>-0.27699999999999997</v>
      </c>
      <c r="AR114" s="5">
        <v>-0.37331399999999998</v>
      </c>
      <c r="AS114" s="5">
        <v>-0.49888900000000003</v>
      </c>
      <c r="AT114" s="5">
        <v>-0.59597100000000003</v>
      </c>
      <c r="AU114" s="5">
        <v>-0.61328300000000002</v>
      </c>
      <c r="AV114" s="5">
        <v>-0.63353499999999996</v>
      </c>
      <c r="AW114" s="5">
        <v>-0.64660600000000001</v>
      </c>
      <c r="AX114" s="5">
        <v>-0.657559</v>
      </c>
      <c r="AY114" s="5">
        <v>-0.66416199999999992</v>
      </c>
      <c r="AZ114" s="5">
        <v>-0.66432500000000005</v>
      </c>
      <c r="BA114" s="5">
        <v>-0.66193100000000005</v>
      </c>
      <c r="BB114" s="5">
        <v>-0.65631299999999992</v>
      </c>
      <c r="BC114" s="5">
        <v>-0.64946799999999993</v>
      </c>
      <c r="BD114" s="5">
        <v>-0.6391</v>
      </c>
      <c r="BE114" s="5">
        <v>-0.62859200000000004</v>
      </c>
      <c r="BF114" s="5">
        <v>-0.61981799999999998</v>
      </c>
      <c r="BG114" s="5">
        <v>-0.61866899999999991</v>
      </c>
      <c r="BH114" s="5">
        <v>-0.61666500000000002</v>
      </c>
      <c r="BI114" s="5">
        <v>-0.61389400000000005</v>
      </c>
      <c r="BK114" t="s">
        <v>145</v>
      </c>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row>
    <row r="115" spans="1:92" x14ac:dyDescent="0.25">
      <c r="A115" t="s">
        <v>146</v>
      </c>
      <c r="B115" s="5">
        <v>0</v>
      </c>
      <c r="C115" s="5">
        <v>0</v>
      </c>
      <c r="D115" s="5">
        <v>0</v>
      </c>
      <c r="E115" s="5">
        <v>0</v>
      </c>
      <c r="F115" s="5">
        <v>0</v>
      </c>
      <c r="G115" s="5">
        <v>0</v>
      </c>
      <c r="H115" s="5">
        <v>0</v>
      </c>
      <c r="I115" s="5">
        <v>0</v>
      </c>
      <c r="J115" s="5">
        <v>0</v>
      </c>
      <c r="K115" s="5">
        <v>-5.0021500000000003E-3</v>
      </c>
      <c r="L115" s="5">
        <v>-9.5033989999999999E-2</v>
      </c>
      <c r="M115" s="5">
        <v>-0.16766800000000001</v>
      </c>
      <c r="N115" s="5">
        <v>-0.26679900000000001</v>
      </c>
      <c r="O115" s="5">
        <v>-0.34227200000000002</v>
      </c>
      <c r="P115" s="5">
        <v>-0.352188</v>
      </c>
      <c r="Q115" s="5">
        <v>-0.35678500000000002</v>
      </c>
      <c r="R115" s="5">
        <v>-0.36169699999999999</v>
      </c>
      <c r="S115" s="5">
        <v>-0.36315500000000001</v>
      </c>
      <c r="T115" s="5">
        <v>-0.35947400000000002</v>
      </c>
      <c r="U115" s="5">
        <v>-0.35649799999999998</v>
      </c>
      <c r="V115" s="5">
        <v>-0.35194399999999998</v>
      </c>
      <c r="W115" s="5">
        <v>-0.34686</v>
      </c>
      <c r="X115" s="5">
        <v>-0.34096100000000001</v>
      </c>
      <c r="Y115" s="5">
        <v>-0.33494400000000002</v>
      </c>
      <c r="Z115" s="5">
        <v>-0.32875700000000002</v>
      </c>
      <c r="AA115" s="5">
        <v>-0.32217699999999999</v>
      </c>
      <c r="AB115" s="5">
        <v>-0.31495699999999999</v>
      </c>
      <c r="AC115" s="5">
        <v>-0.30687999999999999</v>
      </c>
      <c r="AD115" s="5">
        <v>-0.297516</v>
      </c>
      <c r="AF115" t="s">
        <v>146</v>
      </c>
      <c r="AG115" s="5">
        <v>9.6893700000000001E-4</v>
      </c>
      <c r="AH115" s="5">
        <v>1.1880109999999999E-2</v>
      </c>
      <c r="AI115" s="5">
        <v>2.06497E-2</v>
      </c>
      <c r="AJ115" s="5">
        <v>2.5731569999999999E-2</v>
      </c>
      <c r="AK115" s="5">
        <v>-1.441953E-2</v>
      </c>
      <c r="AL115" s="5">
        <v>-2.6352190000000001E-2</v>
      </c>
      <c r="AM115" s="5">
        <v>-3.9242310000000002E-2</v>
      </c>
      <c r="AN115" s="5">
        <v>-4.8488969999999999E-2</v>
      </c>
      <c r="AO115" s="5">
        <v>-5.8107399999999997E-2</v>
      </c>
      <c r="AP115" s="5">
        <v>-0.13804215</v>
      </c>
      <c r="AQ115" s="5">
        <v>-0.23623799000000001</v>
      </c>
      <c r="AR115" s="5">
        <v>-0.31917099999999998</v>
      </c>
      <c r="AS115" s="5">
        <v>-0.430031</v>
      </c>
      <c r="AT115" s="5">
        <v>-0.51890100000000006</v>
      </c>
      <c r="AU115" s="5">
        <v>-0.54008</v>
      </c>
      <c r="AV115" s="5">
        <v>-0.56330000000000002</v>
      </c>
      <c r="AW115" s="5">
        <v>-0.57759800000000006</v>
      </c>
      <c r="AX115" s="5">
        <v>-0.58932499999999999</v>
      </c>
      <c r="AY115" s="5">
        <v>-0.59693499999999999</v>
      </c>
      <c r="AZ115" s="5">
        <v>-0.59800699999999996</v>
      </c>
      <c r="BA115" s="5">
        <v>-0.59650199999999998</v>
      </c>
      <c r="BB115" s="5">
        <v>-0.591781</v>
      </c>
      <c r="BC115" s="5">
        <v>-0.58594100000000005</v>
      </c>
      <c r="BD115" s="5">
        <v>-0.57668600000000003</v>
      </c>
      <c r="BE115" s="5">
        <v>-0.56737900000000008</v>
      </c>
      <c r="BF115" s="5">
        <v>-0.55981700000000001</v>
      </c>
      <c r="BG115" s="5">
        <v>-0.55979400000000001</v>
      </c>
      <c r="BH115" s="5">
        <v>-0.55908099999999994</v>
      </c>
      <c r="BI115" s="5">
        <v>-0.55772100000000002</v>
      </c>
      <c r="BK115" t="s">
        <v>146</v>
      </c>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row>
    <row r="116" spans="1:92" x14ac:dyDescent="0.25">
      <c r="A116" t="s">
        <v>147</v>
      </c>
      <c r="B116" s="5">
        <v>0</v>
      </c>
      <c r="C116" s="5">
        <v>0</v>
      </c>
      <c r="D116" s="5">
        <v>0</v>
      </c>
      <c r="E116" s="5">
        <v>0</v>
      </c>
      <c r="F116" s="5">
        <v>0</v>
      </c>
      <c r="G116" s="5">
        <v>0</v>
      </c>
      <c r="H116" s="5">
        <v>0</v>
      </c>
      <c r="I116" s="5">
        <v>0</v>
      </c>
      <c r="J116" s="5">
        <v>0</v>
      </c>
      <c r="K116" s="5">
        <v>1.7312580000000001E-2</v>
      </c>
      <c r="L116" s="5">
        <v>1.5731680000000001E-2</v>
      </c>
      <c r="M116" s="5">
        <v>-1.8867630000000001E-3</v>
      </c>
      <c r="N116" s="5">
        <v>-4.0699819999999998E-2</v>
      </c>
      <c r="O116" s="5">
        <v>-8.2541909999999996E-2</v>
      </c>
      <c r="P116" s="5">
        <v>-0.108691</v>
      </c>
      <c r="Q116" s="5">
        <v>-0.131073</v>
      </c>
      <c r="R116" s="5">
        <v>-0.14721100000000001</v>
      </c>
      <c r="S116" s="5">
        <v>-0.15887399999999999</v>
      </c>
      <c r="T116" s="5">
        <v>-0.16655200000000001</v>
      </c>
      <c r="U116" s="5">
        <v>-0.17272899999999999</v>
      </c>
      <c r="V116" s="5">
        <v>-0.17723700000000001</v>
      </c>
      <c r="W116" s="5">
        <v>-0.18090999999999999</v>
      </c>
      <c r="X116" s="5">
        <v>-0.18413299999999999</v>
      </c>
      <c r="Y116" s="5">
        <v>-0.18731700000000001</v>
      </c>
      <c r="Z116" s="5">
        <v>-0.190718</v>
      </c>
      <c r="AA116" s="5">
        <v>-0.19420699999999999</v>
      </c>
      <c r="AB116" s="5">
        <v>-0.197688</v>
      </c>
      <c r="AC116" s="5">
        <v>-0.20094300000000001</v>
      </c>
      <c r="AD116" s="5">
        <v>-0.20368700000000001</v>
      </c>
      <c r="AF116" t="s">
        <v>147</v>
      </c>
      <c r="AG116" s="5">
        <v>1.351192E-3</v>
      </c>
      <c r="AH116" s="5">
        <v>1.056667E-2</v>
      </c>
      <c r="AI116" s="5">
        <v>1.8940209999999999E-2</v>
      </c>
      <c r="AJ116" s="5">
        <v>2.477014E-2</v>
      </c>
      <c r="AK116" s="5">
        <v>9.2328329999999993E-3</v>
      </c>
      <c r="AL116" s="5">
        <v>1.601994E-4</v>
      </c>
      <c r="AM116" s="5">
        <v>-1.135627E-2</v>
      </c>
      <c r="AN116" s="5">
        <v>-2.0008709999999999E-2</v>
      </c>
      <c r="AO116" s="5">
        <v>-2.9212459999999999E-2</v>
      </c>
      <c r="AP116" s="5">
        <v>-6.0225720000000003E-2</v>
      </c>
      <c r="AQ116" s="5">
        <v>-7.4430170000000004E-2</v>
      </c>
      <c r="AR116" s="5">
        <v>-0.105172763</v>
      </c>
      <c r="AS116" s="5">
        <v>-0.15711781999999999</v>
      </c>
      <c r="AT116" s="5">
        <v>-0.21308490999999999</v>
      </c>
      <c r="AU116" s="5">
        <v>-0.250554</v>
      </c>
      <c r="AV116" s="5">
        <v>-0.29011699999999996</v>
      </c>
      <c r="AW116" s="5">
        <v>-0.31609700000000002</v>
      </c>
      <c r="AX116" s="5">
        <v>-0.33817200000000003</v>
      </c>
      <c r="AY116" s="5">
        <v>-0.35678500000000002</v>
      </c>
      <c r="AZ116" s="5">
        <v>-0.36776300000000001</v>
      </c>
      <c r="BA116" s="5">
        <v>-0.37586399999999998</v>
      </c>
      <c r="BB116" s="5">
        <v>-0.38067600000000001</v>
      </c>
      <c r="BC116" s="5">
        <v>-0.38444899999999999</v>
      </c>
      <c r="BD116" s="5">
        <v>-0.38521700000000003</v>
      </c>
      <c r="BE116" s="5">
        <v>-0.38585599999999998</v>
      </c>
      <c r="BF116" s="5">
        <v>-0.38814599999999999</v>
      </c>
      <c r="BG116" s="5">
        <v>-0.39722099999999999</v>
      </c>
      <c r="BH116" s="5">
        <v>-0.40645500000000001</v>
      </c>
      <c r="BI116" s="5">
        <v>-0.415877</v>
      </c>
      <c r="BK116" t="s">
        <v>147</v>
      </c>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row>
    <row r="117" spans="1:92" x14ac:dyDescent="0.25">
      <c r="A117" t="s">
        <v>148</v>
      </c>
      <c r="B117" s="5">
        <v>0</v>
      </c>
      <c r="C117" s="5">
        <v>0</v>
      </c>
      <c r="D117" s="5">
        <v>0</v>
      </c>
      <c r="E117" s="5">
        <v>0</v>
      </c>
      <c r="F117" s="5">
        <v>0</v>
      </c>
      <c r="G117" s="5">
        <v>0</v>
      </c>
      <c r="H117" s="5">
        <v>0</v>
      </c>
      <c r="I117" s="5">
        <v>0</v>
      </c>
      <c r="J117" s="5">
        <v>0</v>
      </c>
      <c r="K117" s="5">
        <v>1.661727E-2</v>
      </c>
      <c r="L117" s="5">
        <v>1.7186440000000001E-2</v>
      </c>
      <c r="M117" s="5">
        <v>5.8747050000000005E-4</v>
      </c>
      <c r="N117" s="5">
        <v>-3.624426E-2</v>
      </c>
      <c r="O117" s="5">
        <v>-7.6477809999999993E-2</v>
      </c>
      <c r="P117" s="5">
        <v>-0.102577</v>
      </c>
      <c r="Q117" s="5">
        <v>-0.124518</v>
      </c>
      <c r="R117" s="5">
        <v>-0.13960900000000001</v>
      </c>
      <c r="S117" s="5">
        <v>-0.15024599999999999</v>
      </c>
      <c r="T117" s="5">
        <v>-0.157137</v>
      </c>
      <c r="U117" s="5">
        <v>-0.16258500000000001</v>
      </c>
      <c r="V117" s="5">
        <v>-0.166463</v>
      </c>
      <c r="W117" s="5">
        <v>-0.169546</v>
      </c>
      <c r="X117" s="5">
        <v>-0.172208</v>
      </c>
      <c r="Y117" s="5">
        <v>-0.174762</v>
      </c>
      <c r="Z117" s="5">
        <v>-0.177424</v>
      </c>
      <c r="AA117" s="5">
        <v>-0.18001900000000001</v>
      </c>
      <c r="AB117" s="5">
        <v>-0.18240700000000001</v>
      </c>
      <c r="AC117" s="5">
        <v>-0.18429499999999999</v>
      </c>
      <c r="AD117" s="5">
        <v>-0.18535699999999999</v>
      </c>
      <c r="AF117" t="s">
        <v>148</v>
      </c>
      <c r="AG117" s="5">
        <v>1.4093560000000001E-3</v>
      </c>
      <c r="AH117" s="5">
        <v>1.104165E-2</v>
      </c>
      <c r="AI117" s="5">
        <v>1.9832240000000001E-2</v>
      </c>
      <c r="AJ117" s="5">
        <v>2.5933729999999999E-2</v>
      </c>
      <c r="AK117" s="5">
        <v>9.2087309999999995E-3</v>
      </c>
      <c r="AL117" s="5">
        <v>-1.6350849999999999E-4</v>
      </c>
      <c r="AM117" s="5">
        <v>-1.1831110000000001E-2</v>
      </c>
      <c r="AN117" s="5">
        <v>-2.0420130000000002E-2</v>
      </c>
      <c r="AO117" s="5">
        <v>-2.9501599999999999E-2</v>
      </c>
      <c r="AP117" s="5">
        <v>-6.2677099999999999E-2</v>
      </c>
      <c r="AQ117" s="5">
        <v>-7.4068190000000006E-2</v>
      </c>
      <c r="AR117" s="5">
        <v>-0.10294252949999999</v>
      </c>
      <c r="AS117" s="5">
        <v>-0.15198726000000001</v>
      </c>
      <c r="AT117" s="5">
        <v>-0.20556480999999999</v>
      </c>
      <c r="AU117" s="5">
        <v>-0.242283</v>
      </c>
      <c r="AV117" s="5">
        <v>-0.28108300000000003</v>
      </c>
      <c r="AW117" s="5">
        <v>-0.30537400000000003</v>
      </c>
      <c r="AX117" s="5">
        <v>-0.32588899999999998</v>
      </c>
      <c r="AY117" s="5">
        <v>-0.34326899999999999</v>
      </c>
      <c r="AZ117" s="5">
        <v>-0.35298499999999999</v>
      </c>
      <c r="BA117" s="5">
        <v>-0.359935</v>
      </c>
      <c r="BB117" s="5">
        <v>-0.36360700000000001</v>
      </c>
      <c r="BC117" s="5">
        <v>-0.36632799999999999</v>
      </c>
      <c r="BD117" s="5">
        <v>-0.36591600000000002</v>
      </c>
      <c r="BE117" s="5">
        <v>-0.36539500000000003</v>
      </c>
      <c r="BF117" s="5">
        <v>-0.36652600000000002</v>
      </c>
      <c r="BG117" s="5">
        <v>-0.37463400000000002</v>
      </c>
      <c r="BH117" s="5">
        <v>-0.38267499999999999</v>
      </c>
      <c r="BI117" s="5">
        <v>-0.39064900000000002</v>
      </c>
      <c r="BK117" t="s">
        <v>148</v>
      </c>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row>
    <row r="118" spans="1:92" x14ac:dyDescent="0.25">
      <c r="A118" t="s">
        <v>149</v>
      </c>
      <c r="B118" s="5">
        <v>0</v>
      </c>
      <c r="C118" s="5">
        <v>0</v>
      </c>
      <c r="D118" s="5">
        <v>0</v>
      </c>
      <c r="E118" s="5">
        <v>0</v>
      </c>
      <c r="F118" s="5">
        <v>0</v>
      </c>
      <c r="G118" s="5">
        <v>0</v>
      </c>
      <c r="H118" s="5">
        <v>0</v>
      </c>
      <c r="I118" s="5">
        <v>0</v>
      </c>
      <c r="J118" s="5">
        <v>0</v>
      </c>
      <c r="K118" s="5">
        <v>1.0521900000000001E-2</v>
      </c>
      <c r="L118" s="5">
        <v>-1.9081730000000002E-2</v>
      </c>
      <c r="M118" s="5">
        <v>-5.7375549999999997E-2</v>
      </c>
      <c r="N118" s="5">
        <v>-0.119488</v>
      </c>
      <c r="O118" s="5">
        <v>-0.17660899999999999</v>
      </c>
      <c r="P118" s="5">
        <v>-0.20174</v>
      </c>
      <c r="Q118" s="5">
        <v>-0.22125700000000001</v>
      </c>
      <c r="R118" s="5">
        <v>-0.235128</v>
      </c>
      <c r="S118" s="5">
        <v>-0.24420600000000001</v>
      </c>
      <c r="T118" s="5">
        <v>-0.24853</v>
      </c>
      <c r="U118" s="5">
        <v>-0.25178600000000001</v>
      </c>
      <c r="V118" s="5">
        <v>-0.25321900000000003</v>
      </c>
      <c r="W118" s="5">
        <v>-0.25379699999999999</v>
      </c>
      <c r="X118" s="5">
        <v>-0.25372899999999998</v>
      </c>
      <c r="Y118" s="5">
        <v>-0.253523</v>
      </c>
      <c r="Z118" s="5">
        <v>-0.25335600000000003</v>
      </c>
      <c r="AA118" s="5">
        <v>-0.25306099999999998</v>
      </c>
      <c r="AB118" s="5">
        <v>-0.25246200000000002</v>
      </c>
      <c r="AC118" s="5">
        <v>-0.25132199999999999</v>
      </c>
      <c r="AD118" s="5">
        <v>-0.24928800000000001</v>
      </c>
      <c r="AF118" t="s">
        <v>149</v>
      </c>
      <c r="AG118" s="5">
        <v>1.29192E-3</v>
      </c>
      <c r="AH118" s="5">
        <v>1.216689E-2</v>
      </c>
      <c r="AI118" s="5">
        <v>2.1702240000000001E-2</v>
      </c>
      <c r="AJ118" s="5">
        <v>2.7961159999999999E-2</v>
      </c>
      <c r="AK118" s="5">
        <v>4.4526050000000001E-3</v>
      </c>
      <c r="AL118" s="5">
        <v>-6.2046000000000002E-3</v>
      </c>
      <c r="AM118" s="5">
        <v>-1.930318E-2</v>
      </c>
      <c r="AN118" s="5">
        <v>-2.896046E-2</v>
      </c>
      <c r="AO118" s="5">
        <v>-3.9295549999999999E-2</v>
      </c>
      <c r="AP118" s="5">
        <v>-8.8351830000000006E-2</v>
      </c>
      <c r="AQ118" s="5">
        <v>-0.13050972999999999</v>
      </c>
      <c r="AR118" s="5">
        <v>-0.18247554999999999</v>
      </c>
      <c r="AS118" s="5">
        <v>-0.25851400000000002</v>
      </c>
      <c r="AT118" s="5">
        <v>-0.33080699999999996</v>
      </c>
      <c r="AU118" s="5">
        <v>-0.36800500000000003</v>
      </c>
      <c r="AV118" s="5">
        <v>-0.40635600000000005</v>
      </c>
      <c r="AW118" s="5">
        <v>-0.430365</v>
      </c>
      <c r="AX118" s="5">
        <v>-0.45031900000000002</v>
      </c>
      <c r="AY118" s="5">
        <v>-0.46620700000000004</v>
      </c>
      <c r="AZ118" s="5">
        <v>-0.47394599999999998</v>
      </c>
      <c r="BA118" s="5">
        <v>-0.47865600000000003</v>
      </c>
      <c r="BB118" s="5">
        <v>-0.47986200000000001</v>
      </c>
      <c r="BC118" s="5">
        <v>-0.47996099999999997</v>
      </c>
      <c r="BD118" s="5">
        <v>-0.476711</v>
      </c>
      <c r="BE118" s="5">
        <v>-0.47335199999999999</v>
      </c>
      <c r="BF118" s="5">
        <v>-0.4718</v>
      </c>
      <c r="BG118" s="5">
        <v>-0.47772500000000001</v>
      </c>
      <c r="BH118" s="5">
        <v>-0.483404</v>
      </c>
      <c r="BI118" s="5">
        <v>-0.48887900000000001</v>
      </c>
      <c r="BK118" t="s">
        <v>149</v>
      </c>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row>
    <row r="119" spans="1:92" x14ac:dyDescent="0.25">
      <c r="A119" t="s">
        <v>150</v>
      </c>
      <c r="B119" s="5">
        <v>0</v>
      </c>
      <c r="C119" s="5">
        <v>0</v>
      </c>
      <c r="D119" s="5">
        <v>0</v>
      </c>
      <c r="E119" s="5">
        <v>0</v>
      </c>
      <c r="F119" s="5">
        <v>0</v>
      </c>
      <c r="G119" s="5">
        <v>0</v>
      </c>
      <c r="H119" s="5">
        <v>0</v>
      </c>
      <c r="I119" s="5">
        <v>0</v>
      </c>
      <c r="J119" s="5">
        <v>0</v>
      </c>
      <c r="K119" s="5">
        <v>8.1077730000000004E-3</v>
      </c>
      <c r="L119" s="5">
        <v>-2.562909E-2</v>
      </c>
      <c r="M119" s="5">
        <v>-6.2344660000000003E-2</v>
      </c>
      <c r="N119" s="5">
        <v>-0.120952</v>
      </c>
      <c r="O119" s="5">
        <v>-0.172649</v>
      </c>
      <c r="P119" s="5">
        <v>-0.19137299999999999</v>
      </c>
      <c r="Q119" s="5">
        <v>-0.20588400000000001</v>
      </c>
      <c r="R119" s="5">
        <v>-0.21675800000000001</v>
      </c>
      <c r="S119" s="5">
        <v>-0.22378000000000001</v>
      </c>
      <c r="T119" s="5">
        <v>-0.226634</v>
      </c>
      <c r="U119" s="5">
        <v>-0.228881</v>
      </c>
      <c r="V119" s="5">
        <v>-0.22956799999999999</v>
      </c>
      <c r="W119" s="5">
        <v>-0.229548</v>
      </c>
      <c r="X119" s="5">
        <v>-0.22892999999999999</v>
      </c>
      <c r="Y119" s="5">
        <v>-0.22816400000000001</v>
      </c>
      <c r="Z119" s="5">
        <v>-0.227358</v>
      </c>
      <c r="AA119" s="5">
        <v>-0.22633700000000001</v>
      </c>
      <c r="AB119" s="5">
        <v>-0.22493199999999999</v>
      </c>
      <c r="AC119" s="5">
        <v>-0.22289700000000001</v>
      </c>
      <c r="AD119" s="5">
        <v>-0.21987899999999999</v>
      </c>
      <c r="AF119" t="s">
        <v>150</v>
      </c>
      <c r="AG119" s="5">
        <v>9.3982400000000002E-4</v>
      </c>
      <c r="AH119" s="5">
        <v>1.034027E-2</v>
      </c>
      <c r="AI119" s="5">
        <v>1.8497639999999999E-2</v>
      </c>
      <c r="AJ119" s="5">
        <v>2.3836570000000001E-2</v>
      </c>
      <c r="AK119" s="5">
        <v>-2.630442E-4</v>
      </c>
      <c r="AL119" s="5">
        <v>-9.9988170000000001E-3</v>
      </c>
      <c r="AM119" s="5">
        <v>-2.146031E-2</v>
      </c>
      <c r="AN119" s="5">
        <v>-2.988267E-2</v>
      </c>
      <c r="AO119" s="5">
        <v>-3.8708039999999999E-2</v>
      </c>
      <c r="AP119" s="5">
        <v>-8.6673136999999997E-2</v>
      </c>
      <c r="AQ119" s="5">
        <v>-0.13061408999999999</v>
      </c>
      <c r="AR119" s="5">
        <v>-0.17866166</v>
      </c>
      <c r="AS119" s="5">
        <v>-0.24914900000000001</v>
      </c>
      <c r="AT119" s="5">
        <v>-0.31398300000000001</v>
      </c>
      <c r="AU119" s="5">
        <v>-0.34349299999999999</v>
      </c>
      <c r="AV119" s="5">
        <v>-0.37503900000000001</v>
      </c>
      <c r="AW119" s="5">
        <v>-0.39511300000000005</v>
      </c>
      <c r="AX119" s="5">
        <v>-0.41202300000000003</v>
      </c>
      <c r="AY119" s="5">
        <v>-0.42547299999999999</v>
      </c>
      <c r="AZ119" s="5">
        <v>-0.43205700000000002</v>
      </c>
      <c r="BA119" s="5">
        <v>-0.435973</v>
      </c>
      <c r="BB119" s="5">
        <v>-0.43670900000000001</v>
      </c>
      <c r="BC119" s="5">
        <v>-0.436386</v>
      </c>
      <c r="BD119" s="5">
        <v>-0.43289900000000003</v>
      </c>
      <c r="BE119" s="5">
        <v>-0.42925400000000002</v>
      </c>
      <c r="BF119" s="5">
        <v>-0.42713299999999998</v>
      </c>
      <c r="BG119" s="5">
        <v>-0.431782</v>
      </c>
      <c r="BH119" s="5">
        <v>-0.43610599999999999</v>
      </c>
      <c r="BI119" s="5">
        <v>-0.44012699999999999</v>
      </c>
      <c r="BK119" t="s">
        <v>150</v>
      </c>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row>
    <row r="120" spans="1:92" x14ac:dyDescent="0.25">
      <c r="A120" t="s">
        <v>151</v>
      </c>
      <c r="B120" s="5">
        <v>0</v>
      </c>
      <c r="C120" s="5">
        <v>0</v>
      </c>
      <c r="D120" s="5">
        <v>0</v>
      </c>
      <c r="E120" s="5">
        <v>0</v>
      </c>
      <c r="F120" s="5">
        <v>0</v>
      </c>
      <c r="G120" s="5">
        <v>0</v>
      </c>
      <c r="H120" s="5">
        <v>0</v>
      </c>
      <c r="I120" s="5">
        <v>0</v>
      </c>
      <c r="J120" s="5">
        <v>0</v>
      </c>
      <c r="K120" s="5">
        <v>9.2631080000000008E-3</v>
      </c>
      <c r="L120" s="5">
        <v>-2.8433420000000001E-2</v>
      </c>
      <c r="M120" s="5">
        <v>-7.259641E-2</v>
      </c>
      <c r="N120" s="5">
        <v>-0.141985</v>
      </c>
      <c r="O120" s="5">
        <v>-0.204203</v>
      </c>
      <c r="P120" s="5">
        <v>-0.22933899999999999</v>
      </c>
      <c r="Q120" s="5">
        <v>-0.248228</v>
      </c>
      <c r="R120" s="5">
        <v>-0.26171899999999998</v>
      </c>
      <c r="S120" s="5">
        <v>-0.27018500000000001</v>
      </c>
      <c r="T120" s="5">
        <v>-0.27353699999999997</v>
      </c>
      <c r="U120" s="5">
        <v>-0.27587</v>
      </c>
      <c r="V120" s="5">
        <v>-0.276281</v>
      </c>
      <c r="W120" s="5">
        <v>-0.27579100000000001</v>
      </c>
      <c r="X120" s="5">
        <v>-0.27458500000000002</v>
      </c>
      <c r="Y120" s="5">
        <v>-0.27321099999999998</v>
      </c>
      <c r="Z120" s="5">
        <v>-0.27182800000000001</v>
      </c>
      <c r="AA120" s="5">
        <v>-0.27025700000000002</v>
      </c>
      <c r="AB120" s="5">
        <v>-0.26832299999999998</v>
      </c>
      <c r="AC120" s="5">
        <v>-0.26577899999999999</v>
      </c>
      <c r="AD120" s="5">
        <v>-0.262243</v>
      </c>
      <c r="AF120" t="s">
        <v>151</v>
      </c>
      <c r="AG120" s="5">
        <v>1.1837659999999999E-3</v>
      </c>
      <c r="AH120" s="5">
        <v>1.219256E-2</v>
      </c>
      <c r="AI120" s="5">
        <v>2.1734980000000001E-2</v>
      </c>
      <c r="AJ120" s="5">
        <v>2.7903939999999999E-2</v>
      </c>
      <c r="AK120" s="5">
        <v>1.511543E-3</v>
      </c>
      <c r="AL120" s="5">
        <v>-9.750145E-3</v>
      </c>
      <c r="AM120" s="5">
        <v>-2.3118909999999999E-2</v>
      </c>
      <c r="AN120" s="5">
        <v>-3.2929899999999998E-2</v>
      </c>
      <c r="AO120" s="5">
        <v>-4.3261460000000002E-2</v>
      </c>
      <c r="AP120" s="5">
        <v>-9.6731892E-2</v>
      </c>
      <c r="AQ120" s="5">
        <v>-0.14650842</v>
      </c>
      <c r="AR120" s="5">
        <v>-0.20389741</v>
      </c>
      <c r="AS120" s="5">
        <v>-0.28696199999999999</v>
      </c>
      <c r="AT120" s="5">
        <v>-0.36419000000000001</v>
      </c>
      <c r="AU120" s="5">
        <v>-0.40143799999999996</v>
      </c>
      <c r="AV120" s="5">
        <v>-0.43942900000000001</v>
      </c>
      <c r="AW120" s="5">
        <v>-0.46305499999999999</v>
      </c>
      <c r="AX120" s="5">
        <v>-0.48240300000000003</v>
      </c>
      <c r="AY120" s="5">
        <v>-0.49736399999999997</v>
      </c>
      <c r="AZ120" s="5">
        <v>-0.50416899999999998</v>
      </c>
      <c r="BA120" s="5">
        <v>-0.50777700000000003</v>
      </c>
      <c r="BB120" s="5">
        <v>-0.50773899999999994</v>
      </c>
      <c r="BC120" s="5">
        <v>-0.50650300000000004</v>
      </c>
      <c r="BD120" s="5">
        <v>-0.501772</v>
      </c>
      <c r="BE120" s="5">
        <v>-0.49693399999999999</v>
      </c>
      <c r="BF120" s="5">
        <v>-0.49390900000000004</v>
      </c>
      <c r="BG120" s="5">
        <v>-0.49856599999999995</v>
      </c>
      <c r="BH120" s="5">
        <v>-0.50294799999999995</v>
      </c>
      <c r="BI120" s="5">
        <v>-0.50705500000000003</v>
      </c>
      <c r="BK120" t="s">
        <v>151</v>
      </c>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row>
    <row r="121" spans="1:92" x14ac:dyDescent="0.25">
      <c r="A121" t="s">
        <v>152</v>
      </c>
      <c r="B121" s="5">
        <v>0</v>
      </c>
      <c r="C121" s="5">
        <v>0</v>
      </c>
      <c r="D121" s="5">
        <v>0</v>
      </c>
      <c r="E121" s="5">
        <v>0</v>
      </c>
      <c r="F121" s="5">
        <v>0</v>
      </c>
      <c r="G121" s="5">
        <v>0</v>
      </c>
      <c r="H121" s="5">
        <v>0</v>
      </c>
      <c r="I121" s="5">
        <v>0</v>
      </c>
      <c r="J121" s="5">
        <v>0</v>
      </c>
      <c r="K121" s="5">
        <v>1.4140059999999999E-2</v>
      </c>
      <c r="L121" s="5">
        <v>-3.812752E-3</v>
      </c>
      <c r="M121" s="5">
        <v>-3.5942210000000002E-2</v>
      </c>
      <c r="N121" s="5">
        <v>-9.1950799999999999E-2</v>
      </c>
      <c r="O121" s="5">
        <v>-0.14655199999999999</v>
      </c>
      <c r="P121" s="5">
        <v>-0.17516300000000001</v>
      </c>
      <c r="Q121" s="5">
        <v>-0.197876</v>
      </c>
      <c r="R121" s="5">
        <v>-0.213785</v>
      </c>
      <c r="S121" s="5">
        <v>-0.22447</v>
      </c>
      <c r="T121" s="5">
        <v>-0.23025499999999999</v>
      </c>
      <c r="U121" s="5">
        <v>-0.23445199999999999</v>
      </c>
      <c r="V121" s="5">
        <v>-0.23656099999999999</v>
      </c>
      <c r="W121" s="5">
        <v>-0.237562</v>
      </c>
      <c r="X121" s="5">
        <v>-0.23777799999999999</v>
      </c>
      <c r="Y121" s="5">
        <v>-0.23768</v>
      </c>
      <c r="Z121" s="5">
        <v>-0.237483</v>
      </c>
      <c r="AA121" s="5">
        <v>-0.23703199999999999</v>
      </c>
      <c r="AB121" s="5">
        <v>-0.23616699999999999</v>
      </c>
      <c r="AC121" s="5">
        <v>-0.23461499999999999</v>
      </c>
      <c r="AD121" s="5">
        <v>-0.23202100000000001</v>
      </c>
      <c r="AF121" t="s">
        <v>152</v>
      </c>
      <c r="AG121" s="5">
        <v>8.216613E-4</v>
      </c>
      <c r="AH121" s="5">
        <v>1.153392E-2</v>
      </c>
      <c r="AI121" s="5">
        <v>2.095609E-2</v>
      </c>
      <c r="AJ121" s="5">
        <v>2.7172689999999999E-2</v>
      </c>
      <c r="AK121" s="5">
        <v>6.054696E-3</v>
      </c>
      <c r="AL121" s="5">
        <v>-4.3047349999999996E-3</v>
      </c>
      <c r="AM121" s="5">
        <v>-1.7252610000000002E-2</v>
      </c>
      <c r="AN121" s="5">
        <v>-2.6799360000000001E-2</v>
      </c>
      <c r="AO121" s="5">
        <v>-3.676952E-2</v>
      </c>
      <c r="AP121" s="5">
        <v>-7.9705220000000007E-2</v>
      </c>
      <c r="AQ121" s="5">
        <v>-0.10921075200000001</v>
      </c>
      <c r="AR121" s="5">
        <v>-0.15453920999999998</v>
      </c>
      <c r="AS121" s="5">
        <v>-0.22429379999999999</v>
      </c>
      <c r="AT121" s="5">
        <v>-0.29396599999999995</v>
      </c>
      <c r="AU121" s="5">
        <v>-0.33472000000000002</v>
      </c>
      <c r="AV121" s="5">
        <v>-0.37637100000000001</v>
      </c>
      <c r="AW121" s="5">
        <v>-0.402171</v>
      </c>
      <c r="AX121" s="5">
        <v>-0.42346499999999998</v>
      </c>
      <c r="AY121" s="5">
        <v>-0.44047799999999998</v>
      </c>
      <c r="AZ121" s="5">
        <v>-0.44899100000000003</v>
      </c>
      <c r="BA121" s="5">
        <v>-0.45406199999999997</v>
      </c>
      <c r="BB121" s="5">
        <v>-0.45526900000000003</v>
      </c>
      <c r="BC121" s="5">
        <v>-0.455181</v>
      </c>
      <c r="BD121" s="5">
        <v>-0.45145099999999999</v>
      </c>
      <c r="BE121" s="5">
        <v>-0.44758200000000004</v>
      </c>
      <c r="BF121" s="5">
        <v>-0.44542199999999998</v>
      </c>
      <c r="BG121" s="5">
        <v>-0.45084400000000002</v>
      </c>
      <c r="BH121" s="5">
        <v>-0.45587500000000003</v>
      </c>
      <c r="BI121" s="5">
        <v>-0.46058199999999999</v>
      </c>
      <c r="BK121" t="s">
        <v>152</v>
      </c>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row>
    <row r="122" spans="1:92" x14ac:dyDescent="0.25">
      <c r="A122" t="s">
        <v>153</v>
      </c>
      <c r="B122" s="5">
        <v>0</v>
      </c>
      <c r="C122" s="5">
        <v>0</v>
      </c>
      <c r="D122" s="5">
        <v>0</v>
      </c>
      <c r="E122" s="5">
        <v>0</v>
      </c>
      <c r="F122" s="5">
        <v>0</v>
      </c>
      <c r="G122" s="5">
        <v>0</v>
      </c>
      <c r="H122" s="5">
        <v>0</v>
      </c>
      <c r="I122" s="5">
        <v>0</v>
      </c>
      <c r="J122" s="5">
        <v>0</v>
      </c>
      <c r="K122" s="5">
        <v>3.6431789999999999E-2</v>
      </c>
      <c r="L122" s="5">
        <v>0.111138</v>
      </c>
      <c r="M122" s="5">
        <v>0.13836200000000001</v>
      </c>
      <c r="N122" s="5">
        <v>0.14733599999999999</v>
      </c>
      <c r="O122" s="5">
        <v>0.13016</v>
      </c>
      <c r="P122" s="5">
        <v>8.652435E-2</v>
      </c>
      <c r="Q122" s="5">
        <v>4.606768E-2</v>
      </c>
      <c r="R122" s="5">
        <v>1.9224140000000001E-2</v>
      </c>
      <c r="S122" s="5">
        <v>-1.387795E-3</v>
      </c>
      <c r="T122" s="5">
        <v>-1.841317E-2</v>
      </c>
      <c r="U122" s="5">
        <v>-3.1654259999999997E-2</v>
      </c>
      <c r="V122" s="5">
        <v>-4.273362E-2</v>
      </c>
      <c r="W122" s="5">
        <v>-5.2398309999999997E-2</v>
      </c>
      <c r="X122" s="5">
        <v>-6.1680659999999998E-2</v>
      </c>
      <c r="Y122" s="5">
        <v>-7.0718059999999999E-2</v>
      </c>
      <c r="Z122" s="5">
        <v>-8.0031950000000004E-2</v>
      </c>
      <c r="AA122" s="5">
        <v>-8.9514289999999996E-2</v>
      </c>
      <c r="AB122" s="5">
        <v>-9.9116469999999998E-2</v>
      </c>
      <c r="AC122" s="5">
        <v>-0.108503</v>
      </c>
      <c r="AD122" s="5">
        <v>-0.117438</v>
      </c>
      <c r="AF122" t="s">
        <v>153</v>
      </c>
      <c r="AG122" s="5">
        <v>1.847446E-3</v>
      </c>
      <c r="AH122" s="5">
        <v>1.206844E-2</v>
      </c>
      <c r="AI122" s="5">
        <v>2.2005879999999998E-2</v>
      </c>
      <c r="AJ122" s="5">
        <v>2.9424929999999998E-2</v>
      </c>
      <c r="AK122" s="5">
        <v>3.0120279999999999E-2</v>
      </c>
      <c r="AL122" s="5">
        <v>2.256186E-2</v>
      </c>
      <c r="AM122" s="5">
        <v>1.041017E-2</v>
      </c>
      <c r="AN122" s="5">
        <v>1.2202020000000001E-3</v>
      </c>
      <c r="AO122" s="5">
        <v>-8.6026550000000007E-3</v>
      </c>
      <c r="AP122" s="5">
        <v>-7.1541400000000033E-3</v>
      </c>
      <c r="AQ122" s="5">
        <v>5.333719E-2</v>
      </c>
      <c r="AR122" s="5">
        <v>6.5698480000000017E-2</v>
      </c>
      <c r="AS122" s="5">
        <v>6.053219E-2</v>
      </c>
      <c r="AT122" s="5">
        <v>2.8223999999999999E-2</v>
      </c>
      <c r="AU122" s="5">
        <v>-2.6897649999999995E-2</v>
      </c>
      <c r="AV122" s="5">
        <v>-8.4963320000000009E-2</v>
      </c>
      <c r="AW122" s="5">
        <v>-0.12127386000000001</v>
      </c>
      <c r="AX122" s="5">
        <v>-0.15193379500000001</v>
      </c>
      <c r="AY122" s="5">
        <v>-0.17921517000000001</v>
      </c>
      <c r="AZ122" s="5">
        <v>-0.19649026</v>
      </c>
      <c r="BA122" s="5">
        <v>-0.21006362000000001</v>
      </c>
      <c r="BB122" s="5">
        <v>-0.21957130999999999</v>
      </c>
      <c r="BC122" s="5">
        <v>-0.22798966000000001</v>
      </c>
      <c r="BD122" s="5">
        <v>-0.23298906</v>
      </c>
      <c r="BE122" s="5">
        <v>-0.23797895000000002</v>
      </c>
      <c r="BF122" s="5">
        <v>-0.24485629</v>
      </c>
      <c r="BG122" s="5">
        <v>-0.25930546999999998</v>
      </c>
      <c r="BH122" s="5">
        <v>-0.27405099999999999</v>
      </c>
      <c r="BI122" s="5">
        <v>-0.28917199999999998</v>
      </c>
      <c r="BK122" t="s">
        <v>153</v>
      </c>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row>
    <row r="123" spans="1:92" x14ac:dyDescent="0.25">
      <c r="A123" t="s">
        <v>154</v>
      </c>
      <c r="B123" s="5">
        <v>0</v>
      </c>
      <c r="C123" s="5">
        <v>0</v>
      </c>
      <c r="D123" s="5">
        <v>0</v>
      </c>
      <c r="E123" s="5">
        <v>0</v>
      </c>
      <c r="F123" s="5">
        <v>0</v>
      </c>
      <c r="G123" s="5">
        <v>0</v>
      </c>
      <c r="H123" s="5">
        <v>0</v>
      </c>
      <c r="I123" s="5">
        <v>0</v>
      </c>
      <c r="J123" s="5">
        <v>0</v>
      </c>
      <c r="K123" s="5">
        <v>3.9600629999999998E-2</v>
      </c>
      <c r="L123" s="5">
        <v>0.12135600000000001</v>
      </c>
      <c r="M123" s="5">
        <v>0.15033099999999999</v>
      </c>
      <c r="N123" s="5">
        <v>0.160936</v>
      </c>
      <c r="O123" s="5">
        <v>0.14347399999999999</v>
      </c>
      <c r="P123" s="5">
        <v>9.714217E-2</v>
      </c>
      <c r="Q123" s="5">
        <v>5.5779620000000002E-2</v>
      </c>
      <c r="R123" s="5">
        <v>2.94956E-2</v>
      </c>
      <c r="S123" s="5">
        <v>9.787189E-3</v>
      </c>
      <c r="T123" s="5">
        <v>-6.4131509999999997E-3</v>
      </c>
      <c r="U123" s="5">
        <v>-1.8740739999999999E-2</v>
      </c>
      <c r="V123" s="5">
        <v>-2.905392E-2</v>
      </c>
      <c r="W123" s="5">
        <v>-3.8080089999999997E-2</v>
      </c>
      <c r="X123" s="5">
        <v>-4.6881300000000001E-2</v>
      </c>
      <c r="Y123" s="5">
        <v>-5.5545730000000001E-2</v>
      </c>
      <c r="Z123" s="5">
        <v>-6.4604729999999999E-2</v>
      </c>
      <c r="AA123" s="5">
        <v>-7.391085E-2</v>
      </c>
      <c r="AB123" s="5">
        <v>-8.3395700000000003E-2</v>
      </c>
      <c r="AC123" s="5">
        <v>-9.2704449999999994E-2</v>
      </c>
      <c r="AD123" s="5">
        <v>-0.101591</v>
      </c>
      <c r="AF123" t="s">
        <v>154</v>
      </c>
      <c r="AG123" s="5">
        <v>1.104715E-3</v>
      </c>
      <c r="AH123" s="5">
        <v>1.130664E-2</v>
      </c>
      <c r="AI123" s="5">
        <v>2.1194910000000001E-2</v>
      </c>
      <c r="AJ123" s="5">
        <v>2.8516059999999999E-2</v>
      </c>
      <c r="AK123" s="5">
        <v>3.0660900000000001E-2</v>
      </c>
      <c r="AL123" s="5">
        <v>2.2278840000000001E-2</v>
      </c>
      <c r="AM123" s="5">
        <v>9.6953079999999997E-3</v>
      </c>
      <c r="AN123" s="5">
        <v>3.2900410000000002E-4</v>
      </c>
      <c r="AO123" s="5">
        <v>-9.4543600000000002E-3</v>
      </c>
      <c r="AP123" s="5">
        <v>-3.4812300000000018E-3</v>
      </c>
      <c r="AQ123" s="5">
        <v>6.3383049999999996E-2</v>
      </c>
      <c r="AR123" s="5">
        <v>7.7437249999999999E-2</v>
      </c>
      <c r="AS123" s="5">
        <v>7.4050350000000001E-2</v>
      </c>
      <c r="AT123" s="5">
        <v>4.1692999999999994E-2</v>
      </c>
      <c r="AU123" s="5">
        <v>-1.5800830000000002E-2</v>
      </c>
      <c r="AV123" s="5">
        <v>-7.4526380000000003E-2</v>
      </c>
      <c r="AW123" s="5">
        <v>-0.1099924</v>
      </c>
      <c r="AX123" s="5">
        <v>-0.13948381099999999</v>
      </c>
      <c r="AY123" s="5">
        <v>-0.16569415100000001</v>
      </c>
      <c r="AZ123" s="5">
        <v>-0.18180974</v>
      </c>
      <c r="BA123" s="5">
        <v>-0.19435192000000001</v>
      </c>
      <c r="BB123" s="5">
        <v>-0.20292609</v>
      </c>
      <c r="BC123" s="5">
        <v>-0.21059830000000002</v>
      </c>
      <c r="BD123" s="5">
        <v>-0.21493073000000001</v>
      </c>
      <c r="BE123" s="5">
        <v>-0.21940072999999999</v>
      </c>
      <c r="BF123" s="5">
        <v>-0.22589585000000001</v>
      </c>
      <c r="BG123" s="5">
        <v>-0.24017769999999999</v>
      </c>
      <c r="BH123" s="5">
        <v>-0.25484545000000003</v>
      </c>
      <c r="BI123" s="5">
        <v>-0.26992700000000003</v>
      </c>
      <c r="BK123" t="s">
        <v>154</v>
      </c>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row>
    <row r="124" spans="1:92" x14ac:dyDescent="0.25">
      <c r="A124" t="s">
        <v>155</v>
      </c>
      <c r="B124" s="5">
        <v>0</v>
      </c>
      <c r="C124" s="5">
        <v>0</v>
      </c>
      <c r="D124" s="5">
        <v>0</v>
      </c>
      <c r="E124" s="5">
        <v>0</v>
      </c>
      <c r="F124" s="5">
        <v>0</v>
      </c>
      <c r="G124" s="5">
        <v>0</v>
      </c>
      <c r="H124" s="5">
        <v>0</v>
      </c>
      <c r="I124" s="5">
        <v>0</v>
      </c>
      <c r="J124" s="5">
        <v>0</v>
      </c>
      <c r="K124" s="5">
        <v>-1.531971E-2</v>
      </c>
      <c r="L124" s="5">
        <v>-0.14750199999999999</v>
      </c>
      <c r="M124" s="5">
        <v>-0.24646699999999999</v>
      </c>
      <c r="N124" s="5">
        <v>-0.37509599999999998</v>
      </c>
      <c r="O124" s="5">
        <v>-0.46797800000000001</v>
      </c>
      <c r="P124" s="5">
        <v>-0.472051</v>
      </c>
      <c r="Q124" s="5">
        <v>-0.47085900000000003</v>
      </c>
      <c r="R124" s="5">
        <v>-0.473107</v>
      </c>
      <c r="S124" s="5">
        <v>-0.47219699999999998</v>
      </c>
      <c r="T124" s="5">
        <v>-0.46526499999999998</v>
      </c>
      <c r="U124" s="5">
        <v>-0.459837</v>
      </c>
      <c r="V124" s="5">
        <v>-0.45263700000000001</v>
      </c>
      <c r="W124" s="5">
        <v>-0.44488699999999998</v>
      </c>
      <c r="X124" s="5">
        <v>-0.436058</v>
      </c>
      <c r="Y124" s="5">
        <v>-0.42706899999999998</v>
      </c>
      <c r="Z124" s="5">
        <v>-0.41778300000000002</v>
      </c>
      <c r="AA124" s="5">
        <v>-0.40798499999999999</v>
      </c>
      <c r="AB124" s="5">
        <v>-0.397399</v>
      </c>
      <c r="AC124" s="5">
        <v>-0.38588699999999998</v>
      </c>
      <c r="AD124" s="5">
        <v>-0.37295</v>
      </c>
      <c r="AF124" t="s">
        <v>155</v>
      </c>
      <c r="AG124" s="5">
        <v>1.5953429999999999E-3</v>
      </c>
      <c r="AH124" s="5">
        <v>1.4072879999999999E-2</v>
      </c>
      <c r="AI124" s="5">
        <v>2.3705469999999999E-2</v>
      </c>
      <c r="AJ124" s="5">
        <v>2.8905670000000001E-2</v>
      </c>
      <c r="AK124" s="5">
        <v>-2.1657019999999999E-2</v>
      </c>
      <c r="AL124" s="5">
        <v>-3.4315039999999998E-2</v>
      </c>
      <c r="AM124" s="5">
        <v>-4.8339300000000002E-2</v>
      </c>
      <c r="AN124" s="5">
        <v>-5.848565E-2</v>
      </c>
      <c r="AO124" s="5">
        <v>-6.9472419999999993E-2</v>
      </c>
      <c r="AP124" s="5">
        <v>-0.17311871000000001</v>
      </c>
      <c r="AQ124" s="5">
        <v>-0.31281599999999998</v>
      </c>
      <c r="AR124" s="5">
        <v>-0.42293700000000001</v>
      </c>
      <c r="AS124" s="5">
        <v>-0.56467199999999995</v>
      </c>
      <c r="AT124" s="5">
        <v>-0.67263000000000006</v>
      </c>
      <c r="AU124" s="5">
        <v>-0.68932300000000002</v>
      </c>
      <c r="AV124" s="5">
        <v>-0.70886300000000002</v>
      </c>
      <c r="AW124" s="5">
        <v>-0.72142400000000007</v>
      </c>
      <c r="AX124" s="5">
        <v>-0.73183799999999999</v>
      </c>
      <c r="AY124" s="5">
        <v>-0.73739699999999997</v>
      </c>
      <c r="AZ124" s="5">
        <v>-0.73616300000000001</v>
      </c>
      <c r="BA124" s="5">
        <v>-0.73224599999999995</v>
      </c>
      <c r="BB124" s="5">
        <v>-0.72492699999999999</v>
      </c>
      <c r="BC124" s="5">
        <v>-0.71632399999999996</v>
      </c>
      <c r="BD124" s="5">
        <v>-0.70404899999999992</v>
      </c>
      <c r="BE124" s="5">
        <v>-0.69166300000000003</v>
      </c>
      <c r="BF124" s="5">
        <v>-0.68115899999999996</v>
      </c>
      <c r="BG124" s="5">
        <v>-0.67869899999999994</v>
      </c>
      <c r="BH124" s="5">
        <v>-0.67526599999999992</v>
      </c>
      <c r="BI124" s="5">
        <v>-0.67096800000000001</v>
      </c>
      <c r="BK124" t="s">
        <v>155</v>
      </c>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row>
    <row r="125" spans="1:92" x14ac:dyDescent="0.25">
      <c r="A125" t="s">
        <v>156</v>
      </c>
      <c r="B125" s="5">
        <v>0</v>
      </c>
      <c r="C125" s="5">
        <v>0</v>
      </c>
      <c r="D125" s="5">
        <v>0</v>
      </c>
      <c r="E125" s="5">
        <v>0</v>
      </c>
      <c r="F125" s="5">
        <v>0</v>
      </c>
      <c r="G125" s="5">
        <v>0</v>
      </c>
      <c r="H125" s="5">
        <v>0</v>
      </c>
      <c r="I125" s="5">
        <v>0</v>
      </c>
      <c r="J125" s="5">
        <v>0</v>
      </c>
      <c r="K125" s="5">
        <v>-2.579399E-3</v>
      </c>
      <c r="L125" s="5">
        <v>-8.6354680000000003E-2</v>
      </c>
      <c r="M125" s="5">
        <v>-0.156611</v>
      </c>
      <c r="N125" s="5">
        <v>-0.25340299999999999</v>
      </c>
      <c r="O125" s="5">
        <v>-0.32841100000000001</v>
      </c>
      <c r="P125" s="5">
        <v>-0.340528</v>
      </c>
      <c r="Q125" s="5">
        <v>-0.34672999999999998</v>
      </c>
      <c r="R125" s="5">
        <v>-0.35225800000000002</v>
      </c>
      <c r="S125" s="5">
        <v>-0.35412700000000003</v>
      </c>
      <c r="T125" s="5">
        <v>-0.350858</v>
      </c>
      <c r="U125" s="5">
        <v>-0.34811599999999998</v>
      </c>
      <c r="V125" s="5">
        <v>-0.34377799999999997</v>
      </c>
      <c r="W125" s="5">
        <v>-0.33890900000000002</v>
      </c>
      <c r="X125" s="5">
        <v>-0.33327499999999999</v>
      </c>
      <c r="Y125" s="5">
        <v>-0.32755099999999998</v>
      </c>
      <c r="Z125" s="5">
        <v>-0.321718</v>
      </c>
      <c r="AA125" s="5">
        <v>-0.31552999999999998</v>
      </c>
      <c r="AB125" s="5">
        <v>-0.30876100000000001</v>
      </c>
      <c r="AC125" s="5">
        <v>-0.30117500000000003</v>
      </c>
      <c r="AD125" s="5">
        <v>-0.29233100000000001</v>
      </c>
      <c r="AF125" t="s">
        <v>156</v>
      </c>
      <c r="AG125" s="5">
        <v>7.9264639999999996E-4</v>
      </c>
      <c r="AH125" s="5">
        <v>1.233821E-2</v>
      </c>
      <c r="AI125" s="5">
        <v>2.1536920000000001E-2</v>
      </c>
      <c r="AJ125" s="5">
        <v>2.676473E-2</v>
      </c>
      <c r="AK125" s="5">
        <v>-1.2402720000000001E-2</v>
      </c>
      <c r="AL125" s="5">
        <v>-2.4521210000000002E-2</v>
      </c>
      <c r="AM125" s="5">
        <v>-3.7929909999999997E-2</v>
      </c>
      <c r="AN125" s="5">
        <v>-4.746003E-2</v>
      </c>
      <c r="AO125" s="5">
        <v>-5.7470010000000002E-2</v>
      </c>
      <c r="AP125" s="5">
        <v>-0.135115399</v>
      </c>
      <c r="AQ125" s="5">
        <v>-0.22715168000000002</v>
      </c>
      <c r="AR125" s="5">
        <v>-0.307952</v>
      </c>
      <c r="AS125" s="5">
        <v>-0.41663899999999998</v>
      </c>
      <c r="AT125" s="5">
        <v>-0.50532599999999994</v>
      </c>
      <c r="AU125" s="5">
        <v>-0.528725</v>
      </c>
      <c r="AV125" s="5">
        <v>-0.55397999999999992</v>
      </c>
      <c r="AW125" s="5">
        <v>-0.56888300000000003</v>
      </c>
      <c r="AX125" s="5">
        <v>-0.58108899999999997</v>
      </c>
      <c r="AY125" s="5">
        <v>-0.58916800000000003</v>
      </c>
      <c r="AZ125" s="5">
        <v>-0.59019999999999995</v>
      </c>
      <c r="BA125" s="5">
        <v>-0.58861600000000003</v>
      </c>
      <c r="BB125" s="5">
        <v>-0.58371799999999996</v>
      </c>
      <c r="BC125" s="5">
        <v>-0.57774999999999999</v>
      </c>
      <c r="BD125" s="5">
        <v>-0.56826899999999991</v>
      </c>
      <c r="BE125" s="5">
        <v>-0.558805</v>
      </c>
      <c r="BF125" s="5">
        <v>-0.55122399999999994</v>
      </c>
      <c r="BG125" s="5">
        <v>-0.55161199999999999</v>
      </c>
      <c r="BH125" s="5">
        <v>-0.55133100000000002</v>
      </c>
      <c r="BI125" s="5">
        <v>-0.55045100000000002</v>
      </c>
      <c r="BK125" t="s">
        <v>156</v>
      </c>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row>
    <row r="126" spans="1:92" x14ac:dyDescent="0.25">
      <c r="A126" t="s">
        <v>157</v>
      </c>
      <c r="B126" s="5">
        <v>0</v>
      </c>
      <c r="C126" s="5">
        <v>0</v>
      </c>
      <c r="D126" s="5">
        <v>0</v>
      </c>
      <c r="E126" s="5">
        <v>0</v>
      </c>
      <c r="F126" s="5">
        <v>0</v>
      </c>
      <c r="G126" s="5">
        <v>0</v>
      </c>
      <c r="H126" s="5">
        <v>0</v>
      </c>
      <c r="I126" s="5">
        <v>0</v>
      </c>
      <c r="J126" s="5">
        <v>0</v>
      </c>
      <c r="K126" s="5">
        <v>1.8601030000000001E-2</v>
      </c>
      <c r="L126" s="5">
        <v>1.9317540000000001E-2</v>
      </c>
      <c r="M126" s="5">
        <v>-1.4639399999999999E-3</v>
      </c>
      <c r="N126" s="5">
        <v>-4.4477320000000001E-2</v>
      </c>
      <c r="O126" s="5">
        <v>-9.1938989999999998E-2</v>
      </c>
      <c r="P126" s="5">
        <v>-0.12442</v>
      </c>
      <c r="Q126" s="5">
        <v>-0.15102599999999999</v>
      </c>
      <c r="R126" s="5">
        <v>-0.169262</v>
      </c>
      <c r="S126" s="5">
        <v>-0.18202499999999999</v>
      </c>
      <c r="T126" s="5">
        <v>-0.190218</v>
      </c>
      <c r="U126" s="5">
        <v>-0.19639100000000001</v>
      </c>
      <c r="V126" s="5">
        <v>-0.20061100000000001</v>
      </c>
      <c r="W126" s="5">
        <v>-0.203792</v>
      </c>
      <c r="X126" s="5">
        <v>-0.206403</v>
      </c>
      <c r="Y126" s="5">
        <v>-0.20884800000000001</v>
      </c>
      <c r="Z126" s="5">
        <v>-0.21140200000000001</v>
      </c>
      <c r="AA126" s="5">
        <v>-0.213917</v>
      </c>
      <c r="AB126" s="5">
        <v>-0.21626600000000001</v>
      </c>
      <c r="AC126" s="5">
        <v>-0.21818199999999999</v>
      </c>
      <c r="AD126" s="5">
        <v>-0.21935199999999999</v>
      </c>
      <c r="AF126" t="s">
        <v>157</v>
      </c>
      <c r="AG126" s="5">
        <v>1.633853E-3</v>
      </c>
      <c r="AH126" s="5">
        <v>1.207686E-2</v>
      </c>
      <c r="AI126" s="5">
        <v>2.1610509999999999E-2</v>
      </c>
      <c r="AJ126" s="5">
        <v>2.826994E-2</v>
      </c>
      <c r="AK126" s="5">
        <v>1.1789239999999999E-2</v>
      </c>
      <c r="AL126" s="5">
        <v>1.3573050000000001E-3</v>
      </c>
      <c r="AM126" s="5">
        <v>-1.150763E-2</v>
      </c>
      <c r="AN126" s="5">
        <v>-2.106806E-2</v>
      </c>
      <c r="AO126" s="5">
        <v>-3.1228949999999998E-2</v>
      </c>
      <c r="AP126" s="5">
        <v>-6.4745959999999991E-2</v>
      </c>
      <c r="AQ126" s="5">
        <v>-7.8342159999999994E-2</v>
      </c>
      <c r="AR126" s="5">
        <v>-0.11348593999999999</v>
      </c>
      <c r="AS126" s="5">
        <v>-0.17053531999999999</v>
      </c>
      <c r="AT126" s="5">
        <v>-0.23294598999999999</v>
      </c>
      <c r="AU126" s="5">
        <v>-0.27716200000000002</v>
      </c>
      <c r="AV126" s="5">
        <v>-0.32178200000000001</v>
      </c>
      <c r="AW126" s="5">
        <v>-0.35005999999999998</v>
      </c>
      <c r="AX126" s="5">
        <v>-0.37344500000000003</v>
      </c>
      <c r="AY126" s="5">
        <v>-0.39280199999999998</v>
      </c>
      <c r="AZ126" s="5">
        <v>-0.40349800000000002</v>
      </c>
      <c r="BA126" s="5">
        <v>-0.41094700000000001</v>
      </c>
      <c r="BB126" s="5">
        <v>-0.41473599999999999</v>
      </c>
      <c r="BC126" s="5">
        <v>-0.41736700000000004</v>
      </c>
      <c r="BD126" s="5">
        <v>-0.416709</v>
      </c>
      <c r="BE126" s="5">
        <v>-0.41586400000000001</v>
      </c>
      <c r="BF126" s="5">
        <v>-0.416738</v>
      </c>
      <c r="BG126" s="5">
        <v>-0.42481600000000003</v>
      </c>
      <c r="BH126" s="5">
        <v>-0.432944</v>
      </c>
      <c r="BI126" s="5">
        <v>-0.44112200000000001</v>
      </c>
      <c r="BK126" t="s">
        <v>157</v>
      </c>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row>
    <row r="127" spans="1:92" x14ac:dyDescent="0.25">
      <c r="A127" t="s">
        <v>158</v>
      </c>
      <c r="B127" s="5">
        <v>0</v>
      </c>
      <c r="C127" s="5">
        <v>0</v>
      </c>
      <c r="D127" s="5">
        <v>0</v>
      </c>
      <c r="E127" s="5">
        <v>0</v>
      </c>
      <c r="F127" s="5">
        <v>0</v>
      </c>
      <c r="G127" s="5">
        <v>0</v>
      </c>
      <c r="H127" s="5">
        <v>0</v>
      </c>
      <c r="I127" s="5">
        <v>0</v>
      </c>
      <c r="J127" s="5">
        <v>0</v>
      </c>
      <c r="K127" s="5">
        <v>1.8974939999999999E-2</v>
      </c>
      <c r="L127" s="5">
        <v>2.341151E-2</v>
      </c>
      <c r="M127" s="5">
        <v>6.8980229999999997E-3</v>
      </c>
      <c r="N127" s="5">
        <v>-3.0558109999999999E-2</v>
      </c>
      <c r="O127" s="5">
        <v>-7.2917750000000003E-2</v>
      </c>
      <c r="P127" s="5">
        <v>-0.10258200000000001</v>
      </c>
      <c r="Q127" s="5">
        <v>-0.126753</v>
      </c>
      <c r="R127" s="5">
        <v>-0.14306199999999999</v>
      </c>
      <c r="S127" s="5">
        <v>-0.15431900000000001</v>
      </c>
      <c r="T127" s="5">
        <v>-0.16145399999999999</v>
      </c>
      <c r="U127" s="5">
        <v>-0.16675499999999999</v>
      </c>
      <c r="V127" s="5">
        <v>-0.170319</v>
      </c>
      <c r="W127" s="5">
        <v>-0.172961</v>
      </c>
      <c r="X127" s="5">
        <v>-0.17511199999999999</v>
      </c>
      <c r="Y127" s="5">
        <v>-0.17710600000000001</v>
      </c>
      <c r="Z127" s="5">
        <v>-0.17918000000000001</v>
      </c>
      <c r="AA127" s="5">
        <v>-0.181175</v>
      </c>
      <c r="AB127" s="5">
        <v>-0.18295400000000001</v>
      </c>
      <c r="AC127" s="5">
        <v>-0.184222</v>
      </c>
      <c r="AD127" s="5">
        <v>-0.184665</v>
      </c>
      <c r="AF127" t="s">
        <v>158</v>
      </c>
      <c r="AG127" s="5">
        <v>9.0020360000000002E-4</v>
      </c>
      <c r="AH127" s="5">
        <v>1.015104E-2</v>
      </c>
      <c r="AI127" s="5">
        <v>1.867771E-2</v>
      </c>
      <c r="AJ127" s="5">
        <v>2.4711110000000001E-2</v>
      </c>
      <c r="AK127" s="5">
        <v>9.6989750000000003E-3</v>
      </c>
      <c r="AL127" s="5">
        <v>-1.7469769999999999E-4</v>
      </c>
      <c r="AM127" s="5">
        <v>-1.1952020000000001E-2</v>
      </c>
      <c r="AN127" s="5">
        <v>-2.068938E-2</v>
      </c>
      <c r="AO127" s="5">
        <v>-2.9674140000000002E-2</v>
      </c>
      <c r="AP127" s="5">
        <v>-5.8565920000000007E-2</v>
      </c>
      <c r="AQ127" s="5">
        <v>-6.7071760000000008E-2</v>
      </c>
      <c r="AR127" s="5">
        <v>-9.6439976999999996E-2</v>
      </c>
      <c r="AS127" s="5">
        <v>-0.14665011</v>
      </c>
      <c r="AT127" s="5">
        <v>-0.20262875</v>
      </c>
      <c r="AU127" s="5">
        <v>-0.24317800000000001</v>
      </c>
      <c r="AV127" s="5">
        <v>-0.28405199999999997</v>
      </c>
      <c r="AW127" s="5">
        <v>-0.30965999999999999</v>
      </c>
      <c r="AX127" s="5">
        <v>-0.33073799999999998</v>
      </c>
      <c r="AY127" s="5">
        <v>-0.34822500000000001</v>
      </c>
      <c r="AZ127" s="5">
        <v>-0.35790299999999997</v>
      </c>
      <c r="BA127" s="5">
        <v>-0.36454900000000001</v>
      </c>
      <c r="BB127" s="5">
        <v>-0.36779000000000001</v>
      </c>
      <c r="BC127" s="5">
        <v>-0.36995100000000003</v>
      </c>
      <c r="BD127" s="5">
        <v>-0.36899800000000005</v>
      </c>
      <c r="BE127" s="5">
        <v>-0.36789899999999998</v>
      </c>
      <c r="BF127" s="5">
        <v>-0.36835099999999998</v>
      </c>
      <c r="BG127" s="5">
        <v>-0.37553599999999998</v>
      </c>
      <c r="BH127" s="5">
        <v>-0.38273199999999996</v>
      </c>
      <c r="BI127" s="5">
        <v>-0.38988999999999996</v>
      </c>
      <c r="BK127" t="s">
        <v>158</v>
      </c>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row>
    <row r="128" spans="1:92" x14ac:dyDescent="0.25">
      <c r="A128" t="s">
        <v>159</v>
      </c>
      <c r="B128" s="5">
        <v>0</v>
      </c>
      <c r="C128" s="5">
        <v>0</v>
      </c>
      <c r="D128" s="5">
        <v>0</v>
      </c>
      <c r="E128" s="5">
        <v>0</v>
      </c>
      <c r="F128" s="5">
        <v>0</v>
      </c>
      <c r="G128" s="5">
        <v>0</v>
      </c>
      <c r="H128" s="5">
        <v>0</v>
      </c>
      <c r="I128" s="5">
        <v>0</v>
      </c>
      <c r="J128" s="5">
        <v>0</v>
      </c>
      <c r="K128" s="5">
        <v>1.066981E-2</v>
      </c>
      <c r="L128" s="5">
        <v>-1.6846369999999999E-2</v>
      </c>
      <c r="M128" s="5">
        <v>-5.2799520000000003E-2</v>
      </c>
      <c r="N128" s="5">
        <v>-0.11164499999999999</v>
      </c>
      <c r="O128" s="5">
        <v>-0.166128</v>
      </c>
      <c r="P128" s="5">
        <v>-0.190607</v>
      </c>
      <c r="Q128" s="5">
        <v>-0.209785</v>
      </c>
      <c r="R128" s="5">
        <v>-0.22353100000000001</v>
      </c>
      <c r="S128" s="5">
        <v>-0.23259199999999999</v>
      </c>
      <c r="T128" s="5">
        <v>-0.23704500000000001</v>
      </c>
      <c r="U128" s="5">
        <v>-0.24035100000000001</v>
      </c>
      <c r="V128" s="5">
        <v>-0.24182200000000001</v>
      </c>
      <c r="W128" s="5">
        <v>-0.24238199999999999</v>
      </c>
      <c r="X128" s="5">
        <v>-0.24226400000000001</v>
      </c>
      <c r="Y128" s="5">
        <v>-0.24193999999999999</v>
      </c>
      <c r="Z128" s="5">
        <v>-0.241586</v>
      </c>
      <c r="AA128" s="5">
        <v>-0.241036</v>
      </c>
      <c r="AB128" s="5">
        <v>-0.24011299999999999</v>
      </c>
      <c r="AC128" s="5">
        <v>-0.23857999999999999</v>
      </c>
      <c r="AD128" s="5">
        <v>-0.23608299999999999</v>
      </c>
      <c r="AF128" t="s">
        <v>159</v>
      </c>
      <c r="AG128" s="5">
        <v>1.0669519999999999E-3</v>
      </c>
      <c r="AH128" s="5">
        <v>1.143457E-2</v>
      </c>
      <c r="AI128" s="5">
        <v>2.0520529999999999E-2</v>
      </c>
      <c r="AJ128" s="5">
        <v>2.6515420000000001E-2</v>
      </c>
      <c r="AK128" s="5">
        <v>3.7398840000000002E-3</v>
      </c>
      <c r="AL128" s="5">
        <v>-6.4964230000000003E-3</v>
      </c>
      <c r="AM128" s="5">
        <v>-1.9007670000000001E-2</v>
      </c>
      <c r="AN128" s="5">
        <v>-2.8224519999999999E-2</v>
      </c>
      <c r="AO128" s="5">
        <v>-3.8070229999999997E-2</v>
      </c>
      <c r="AP128" s="5">
        <v>-8.4690000000000001E-2</v>
      </c>
      <c r="AQ128" s="5">
        <v>-0.12425237</v>
      </c>
      <c r="AR128" s="5">
        <v>-0.17325252000000002</v>
      </c>
      <c r="AS128" s="5">
        <v>-0.24537899999999999</v>
      </c>
      <c r="AT128" s="5">
        <v>-0.31434000000000001</v>
      </c>
      <c r="AU128" s="5">
        <v>-0.35036800000000001</v>
      </c>
      <c r="AV128" s="5">
        <v>-0.38761899999999999</v>
      </c>
      <c r="AW128" s="5">
        <v>-0.41114200000000001</v>
      </c>
      <c r="AX128" s="5">
        <v>-0.430668</v>
      </c>
      <c r="AY128" s="5">
        <v>-0.44624600000000003</v>
      </c>
      <c r="AZ128" s="5">
        <v>-0.45388800000000001</v>
      </c>
      <c r="BA128" s="5">
        <v>-0.45852900000000002</v>
      </c>
      <c r="BB128" s="5">
        <v>-0.45967799999999998</v>
      </c>
      <c r="BC128" s="5">
        <v>-0.45966799999999997</v>
      </c>
      <c r="BD128" s="5">
        <v>-0.45633899999999999</v>
      </c>
      <c r="BE128" s="5">
        <v>-0.45280299999999996</v>
      </c>
      <c r="BF128" s="5">
        <v>-0.45091599999999998</v>
      </c>
      <c r="BG128" s="5">
        <v>-0.45615499999999998</v>
      </c>
      <c r="BH128" s="5">
        <v>-0.46110899999999999</v>
      </c>
      <c r="BI128" s="5">
        <v>-0.46580699999999997</v>
      </c>
      <c r="BK128" t="s">
        <v>159</v>
      </c>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row>
    <row r="129" spans="1:92" x14ac:dyDescent="0.25">
      <c r="A129" t="s">
        <v>160</v>
      </c>
      <c r="B129" s="5">
        <v>0</v>
      </c>
      <c r="C129" s="5">
        <v>0</v>
      </c>
      <c r="D129" s="5">
        <v>0</v>
      </c>
      <c r="E129" s="5">
        <v>0</v>
      </c>
      <c r="F129" s="5">
        <v>0</v>
      </c>
      <c r="G129" s="5">
        <v>0</v>
      </c>
      <c r="H129" s="5">
        <v>0</v>
      </c>
      <c r="I129" s="5">
        <v>0</v>
      </c>
      <c r="J129" s="5">
        <v>0</v>
      </c>
      <c r="K129" s="5">
        <v>1.265874E-2</v>
      </c>
      <c r="L129" s="5">
        <v>-1.419192E-2</v>
      </c>
      <c r="M129" s="5">
        <v>-5.278273E-2</v>
      </c>
      <c r="N129" s="5">
        <v>-0.116217</v>
      </c>
      <c r="O129" s="5">
        <v>-0.17563899999999999</v>
      </c>
      <c r="P129" s="5">
        <v>-0.203459</v>
      </c>
      <c r="Q129" s="5">
        <v>-0.22443199999999999</v>
      </c>
      <c r="R129" s="5">
        <v>-0.23900399999999999</v>
      </c>
      <c r="S129" s="5">
        <v>-0.248247</v>
      </c>
      <c r="T129" s="5">
        <v>-0.25239400000000001</v>
      </c>
      <c r="U129" s="5">
        <v>-0.25517800000000002</v>
      </c>
      <c r="V129" s="5">
        <v>-0.25598199999999999</v>
      </c>
      <c r="W129" s="5">
        <v>-0.25581599999999999</v>
      </c>
      <c r="X129" s="5">
        <v>-0.25493300000000002</v>
      </c>
      <c r="Y129" s="5">
        <v>-0.253853</v>
      </c>
      <c r="Z129" s="5">
        <v>-0.25276399999999999</v>
      </c>
      <c r="AA129" s="5">
        <v>-0.25148700000000002</v>
      </c>
      <c r="AB129" s="5">
        <v>-0.24984700000000001</v>
      </c>
      <c r="AC129" s="5">
        <v>-0.24760799999999999</v>
      </c>
      <c r="AD129" s="5">
        <v>-0.24438499999999999</v>
      </c>
      <c r="AF129" t="s">
        <v>160</v>
      </c>
      <c r="AG129" s="5">
        <v>7.9248450000000005E-4</v>
      </c>
      <c r="AH129" s="5">
        <v>1.126227E-2</v>
      </c>
      <c r="AI129" s="5">
        <v>2.050045E-2</v>
      </c>
      <c r="AJ129" s="5">
        <v>2.663975E-2</v>
      </c>
      <c r="AK129" s="5">
        <v>3.4608260000000002E-3</v>
      </c>
      <c r="AL129" s="5">
        <v>-7.6837499999999996E-3</v>
      </c>
      <c r="AM129" s="5">
        <v>-2.0740100000000001E-2</v>
      </c>
      <c r="AN129" s="5">
        <v>-3.037546E-2</v>
      </c>
      <c r="AO129" s="5">
        <v>-4.0267049999999999E-2</v>
      </c>
      <c r="AP129" s="5">
        <v>-8.6545440000000001E-2</v>
      </c>
      <c r="AQ129" s="5">
        <v>-0.12550691999999999</v>
      </c>
      <c r="AR129" s="5">
        <v>-0.17724772999999999</v>
      </c>
      <c r="AS129" s="5">
        <v>-0.25433899999999998</v>
      </c>
      <c r="AT129" s="5">
        <v>-0.32857700000000001</v>
      </c>
      <c r="AU129" s="5">
        <v>-0.36842200000000003</v>
      </c>
      <c r="AV129" s="5">
        <v>-0.40802899999999998</v>
      </c>
      <c r="AW129" s="5">
        <v>-0.43248200000000003</v>
      </c>
      <c r="AX129" s="5">
        <v>-0.45224600000000004</v>
      </c>
      <c r="AY129" s="5">
        <v>-0.46756200000000003</v>
      </c>
      <c r="AZ129" s="5">
        <v>-0.47472999999999999</v>
      </c>
      <c r="BA129" s="5">
        <v>-0.47854600000000003</v>
      </c>
      <c r="BB129" s="5">
        <v>-0.478655</v>
      </c>
      <c r="BC129" s="5">
        <v>-0.47752600000000001</v>
      </c>
      <c r="BD129" s="5">
        <v>-0.47295199999999998</v>
      </c>
      <c r="BE129" s="5">
        <v>-0.46828899999999996</v>
      </c>
      <c r="BF129" s="5">
        <v>-0.46536200000000005</v>
      </c>
      <c r="BG129" s="5">
        <v>-0.46991000000000005</v>
      </c>
      <c r="BH129" s="5">
        <v>-0.47423499999999996</v>
      </c>
      <c r="BI129" s="5">
        <v>-0.47832200000000002</v>
      </c>
      <c r="BK129" t="s">
        <v>160</v>
      </c>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row>
    <row r="130" spans="1:92" x14ac:dyDescent="0.25">
      <c r="A130" t="s">
        <v>161</v>
      </c>
      <c r="B130" s="5">
        <v>0</v>
      </c>
      <c r="C130" s="5">
        <v>0</v>
      </c>
      <c r="D130" s="5">
        <v>0</v>
      </c>
      <c r="E130" s="5">
        <v>0</v>
      </c>
      <c r="F130" s="5">
        <v>0</v>
      </c>
      <c r="G130" s="5">
        <v>0</v>
      </c>
      <c r="H130" s="5">
        <v>0</v>
      </c>
      <c r="I130" s="5">
        <v>0</v>
      </c>
      <c r="J130" s="5">
        <v>0</v>
      </c>
      <c r="K130" s="5">
        <v>9.6472859999999997E-3</v>
      </c>
      <c r="L130" s="5">
        <v>-2.6987199999999999E-2</v>
      </c>
      <c r="M130" s="5">
        <v>-6.9020860000000003E-2</v>
      </c>
      <c r="N130" s="5">
        <v>-0.136181</v>
      </c>
      <c r="O130" s="5">
        <v>-0.196267</v>
      </c>
      <c r="P130" s="5">
        <v>-0.219912</v>
      </c>
      <c r="Q130" s="5">
        <v>-0.23806099999999999</v>
      </c>
      <c r="R130" s="5">
        <v>-0.25148700000000002</v>
      </c>
      <c r="S130" s="5">
        <v>-0.26003399999999999</v>
      </c>
      <c r="T130" s="5">
        <v>-0.26350400000000002</v>
      </c>
      <c r="U130" s="5">
        <v>-0.26594600000000002</v>
      </c>
      <c r="V130" s="5">
        <v>-0.26641700000000001</v>
      </c>
      <c r="W130" s="5">
        <v>-0.26593600000000001</v>
      </c>
      <c r="X130" s="5">
        <v>-0.26468999999999998</v>
      </c>
      <c r="Y130" s="5">
        <v>-0.26322800000000002</v>
      </c>
      <c r="Z130" s="5">
        <v>-0.261716</v>
      </c>
      <c r="AA130" s="5">
        <v>-0.259988</v>
      </c>
      <c r="AB130" s="5">
        <v>-0.257886</v>
      </c>
      <c r="AC130" s="5">
        <v>-0.255185</v>
      </c>
      <c r="AD130" s="5">
        <v>-0.25152000000000002</v>
      </c>
      <c r="AF130" t="s">
        <v>161</v>
      </c>
      <c r="AG130" s="5">
        <v>6.5550319999999995E-4</v>
      </c>
      <c r="AH130" s="5">
        <v>1.0970529999999999E-2</v>
      </c>
      <c r="AI130" s="5">
        <v>1.991687E-2</v>
      </c>
      <c r="AJ130" s="5">
        <v>2.5694999999999999E-2</v>
      </c>
      <c r="AK130" s="5">
        <v>9.2564169999999996E-4</v>
      </c>
      <c r="AL130" s="5">
        <v>-9.7298650000000007E-3</v>
      </c>
      <c r="AM130" s="5">
        <v>-2.2542179999999998E-2</v>
      </c>
      <c r="AN130" s="5">
        <v>-3.2031549999999999E-2</v>
      </c>
      <c r="AO130" s="5">
        <v>-4.1874790000000002E-2</v>
      </c>
      <c r="AP130" s="5">
        <v>-9.2091713999999991E-2</v>
      </c>
      <c r="AQ130" s="5">
        <v>-0.14013219999999998</v>
      </c>
      <c r="AR130" s="5">
        <v>-0.19513086000000002</v>
      </c>
      <c r="AS130" s="5">
        <v>-0.27596999999999999</v>
      </c>
      <c r="AT130" s="5">
        <v>-0.35100200000000004</v>
      </c>
      <c r="AU130" s="5">
        <v>-0.38686900000000002</v>
      </c>
      <c r="AV130" s="5">
        <v>-0.423821</v>
      </c>
      <c r="AW130" s="5">
        <v>-0.44726700000000003</v>
      </c>
      <c r="AX130" s="5">
        <v>-0.46650199999999997</v>
      </c>
      <c r="AY130" s="5">
        <v>-0.48131000000000002</v>
      </c>
      <c r="AZ130" s="5">
        <v>-0.48829299999999998</v>
      </c>
      <c r="BA130" s="5">
        <v>-0.49200200000000005</v>
      </c>
      <c r="BB130" s="5">
        <v>-0.49206099999999997</v>
      </c>
      <c r="BC130" s="5">
        <v>-0.49086399999999997</v>
      </c>
      <c r="BD130" s="5">
        <v>-0.486211</v>
      </c>
      <c r="BE130" s="5">
        <v>-0.481458</v>
      </c>
      <c r="BF130" s="5">
        <v>-0.478385</v>
      </c>
      <c r="BG130" s="5">
        <v>-0.48266900000000001</v>
      </c>
      <c r="BH130" s="5">
        <v>-0.48662899999999998</v>
      </c>
      <c r="BI130" s="5">
        <v>-0.49031500000000006</v>
      </c>
      <c r="BK130" t="s">
        <v>161</v>
      </c>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row>
    <row r="131" spans="1:92" x14ac:dyDescent="0.25">
      <c r="A131" t="s">
        <v>162</v>
      </c>
      <c r="B131" s="5">
        <v>0</v>
      </c>
      <c r="C131" s="5">
        <v>0</v>
      </c>
      <c r="D131" s="5">
        <v>0</v>
      </c>
      <c r="E131" s="5">
        <v>0</v>
      </c>
      <c r="F131" s="5">
        <v>0</v>
      </c>
      <c r="G131" s="5">
        <v>0</v>
      </c>
      <c r="H131" s="5">
        <v>0</v>
      </c>
      <c r="I131" s="5">
        <v>0</v>
      </c>
      <c r="J131" s="5">
        <v>0</v>
      </c>
      <c r="K131" s="5">
        <v>1.078495E-2</v>
      </c>
      <c r="L131" s="5">
        <v>-2.1452180000000001E-2</v>
      </c>
      <c r="M131" s="5">
        <v>-6.3465190000000005E-2</v>
      </c>
      <c r="N131" s="5">
        <v>-0.13015099999999999</v>
      </c>
      <c r="O131" s="5">
        <v>-0.19142100000000001</v>
      </c>
      <c r="P131" s="5">
        <v>-0.218866</v>
      </c>
      <c r="Q131" s="5">
        <v>-0.23940500000000001</v>
      </c>
      <c r="R131" s="5">
        <v>-0.25381999999999999</v>
      </c>
      <c r="S131" s="5">
        <v>-0.262934</v>
      </c>
      <c r="T131" s="5">
        <v>-0.26686500000000002</v>
      </c>
      <c r="U131" s="5">
        <v>-0.269453</v>
      </c>
      <c r="V131" s="5">
        <v>-0.26999200000000001</v>
      </c>
      <c r="W131" s="5">
        <v>-0.26949200000000001</v>
      </c>
      <c r="X131" s="5">
        <v>-0.26816800000000002</v>
      </c>
      <c r="Y131" s="5">
        <v>-0.26654899999999998</v>
      </c>
      <c r="Z131" s="5">
        <v>-0.26479200000000003</v>
      </c>
      <c r="AA131" s="5">
        <v>-0.26273000000000002</v>
      </c>
      <c r="AB131" s="5">
        <v>-0.260187</v>
      </c>
      <c r="AC131" s="5">
        <v>-0.25689699999999999</v>
      </c>
      <c r="AD131" s="5">
        <v>-0.25247599999999998</v>
      </c>
      <c r="AF131" t="s">
        <v>162</v>
      </c>
      <c r="AG131" s="5">
        <v>5.6750409999999996E-4</v>
      </c>
      <c r="AH131" s="5">
        <v>1.12538E-2</v>
      </c>
      <c r="AI131" s="5">
        <v>2.062025E-2</v>
      </c>
      <c r="AJ131" s="5">
        <v>2.6789629999999998E-2</v>
      </c>
      <c r="AK131" s="5">
        <v>2.9326370000000001E-3</v>
      </c>
      <c r="AL131" s="5">
        <v>-8.2422220000000004E-3</v>
      </c>
      <c r="AM131" s="5">
        <v>-2.1416890000000001E-2</v>
      </c>
      <c r="AN131" s="5">
        <v>-3.1101699999999999E-2</v>
      </c>
      <c r="AO131" s="5">
        <v>-4.1238619999999997E-2</v>
      </c>
      <c r="AP131" s="5">
        <v>-9.0176049999999994E-2</v>
      </c>
      <c r="AQ131" s="5">
        <v>-0.13505317999999999</v>
      </c>
      <c r="AR131" s="5">
        <v>-0.19065719</v>
      </c>
      <c r="AS131" s="5">
        <v>-0.27130500000000002</v>
      </c>
      <c r="AT131" s="5">
        <v>-0.34770500000000004</v>
      </c>
      <c r="AU131" s="5">
        <v>-0.387351</v>
      </c>
      <c r="AV131" s="5">
        <v>-0.42675000000000002</v>
      </c>
      <c r="AW131" s="5">
        <v>-0.45134099999999999</v>
      </c>
      <c r="AX131" s="5">
        <v>-0.471279</v>
      </c>
      <c r="AY131" s="5">
        <v>-0.48667400000000005</v>
      </c>
      <c r="AZ131" s="5">
        <v>-0.49379300000000004</v>
      </c>
      <c r="BA131" s="5">
        <v>-0.49753999999999998</v>
      </c>
      <c r="BB131" s="5">
        <v>-0.49752099999999999</v>
      </c>
      <c r="BC131" s="5">
        <v>-0.49615799999999999</v>
      </c>
      <c r="BD131" s="5">
        <v>-0.49124999999999996</v>
      </c>
      <c r="BE131" s="5">
        <v>-0.48607600000000006</v>
      </c>
      <c r="BF131" s="5">
        <v>-0.48251100000000002</v>
      </c>
      <c r="BG131" s="5">
        <v>-0.48627500000000001</v>
      </c>
      <c r="BH131" s="5">
        <v>-0.489676</v>
      </c>
      <c r="BI131" s="5">
        <v>-0.49269299999999999</v>
      </c>
      <c r="BK131" t="s">
        <v>162</v>
      </c>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row>
    <row r="132" spans="1:92" x14ac:dyDescent="0.25">
      <c r="A132" t="s">
        <v>163</v>
      </c>
      <c r="B132" s="5">
        <v>0</v>
      </c>
      <c r="C132" s="5">
        <v>0</v>
      </c>
      <c r="D132" s="5">
        <v>0</v>
      </c>
      <c r="E132" s="5">
        <v>0</v>
      </c>
      <c r="F132" s="5">
        <v>0</v>
      </c>
      <c r="G132" s="5">
        <v>0</v>
      </c>
      <c r="H132" s="5">
        <v>0</v>
      </c>
      <c r="I132" s="5">
        <v>0</v>
      </c>
      <c r="J132" s="5">
        <v>0</v>
      </c>
      <c r="K132" s="5">
        <v>3.8579000000000002E-2</v>
      </c>
      <c r="L132" s="5">
        <v>0.11531</v>
      </c>
      <c r="M132" s="5">
        <v>0.13675300000000001</v>
      </c>
      <c r="N132" s="5">
        <v>0.13921</v>
      </c>
      <c r="O132" s="5">
        <v>0.114204</v>
      </c>
      <c r="P132" s="5">
        <v>6.291621E-2</v>
      </c>
      <c r="Q132" s="5">
        <v>1.8759830000000002E-2</v>
      </c>
      <c r="R132" s="5">
        <v>-8.7113840000000008E-3</v>
      </c>
      <c r="S132" s="5">
        <v>-2.8892359999999999E-2</v>
      </c>
      <c r="T132" s="5">
        <v>-4.5105119999999999E-2</v>
      </c>
      <c r="U132" s="5">
        <v>-5.7191190000000003E-2</v>
      </c>
      <c r="V132" s="5">
        <v>-6.7136080000000001E-2</v>
      </c>
      <c r="W132" s="5">
        <v>-7.5735720000000006E-2</v>
      </c>
      <c r="X132" s="5">
        <v>-8.4090789999999999E-2</v>
      </c>
      <c r="Y132" s="5">
        <v>-9.2279470000000002E-2</v>
      </c>
      <c r="Z132" s="5">
        <v>-0.10086199999999999</v>
      </c>
      <c r="AA132" s="5">
        <v>-0.109663</v>
      </c>
      <c r="AB132" s="5">
        <v>-0.118603</v>
      </c>
      <c r="AC132" s="5">
        <v>-0.12728800000000001</v>
      </c>
      <c r="AD132" s="5">
        <v>-0.135463</v>
      </c>
      <c r="AF132" t="s">
        <v>163</v>
      </c>
      <c r="AG132" s="5">
        <v>2.0725090000000002E-3</v>
      </c>
      <c r="AH132" s="5">
        <v>1.387935E-2</v>
      </c>
      <c r="AI132" s="5">
        <v>2.518695E-2</v>
      </c>
      <c r="AJ132" s="5">
        <v>3.3477689999999997E-2</v>
      </c>
      <c r="AK132" s="5">
        <v>3.3144689999999997E-2</v>
      </c>
      <c r="AL132" s="5">
        <v>2.3741870000000002E-2</v>
      </c>
      <c r="AM132" s="5">
        <v>9.9223699999999998E-3</v>
      </c>
      <c r="AN132" s="5">
        <v>-2.772586E-4</v>
      </c>
      <c r="AO132" s="5">
        <v>-1.1384740000000001E-2</v>
      </c>
      <c r="AP132" s="5">
        <v>-1.1885309999999996E-2</v>
      </c>
      <c r="AQ132" s="5">
        <v>4.799545999999999E-2</v>
      </c>
      <c r="AR132" s="5">
        <v>5.3167100000000009E-2</v>
      </c>
      <c r="AS132" s="5">
        <v>4.0811790000000001E-2</v>
      </c>
      <c r="AT132" s="5">
        <v>3.1000000000003247E-5</v>
      </c>
      <c r="AU132" s="5">
        <v>-6.2719789999999997E-2</v>
      </c>
      <c r="AV132" s="5">
        <v>-0.12524516999999999</v>
      </c>
      <c r="AW132" s="5">
        <v>-0.16248538399999998</v>
      </c>
      <c r="AX132" s="5">
        <v>-0.19308436000000001</v>
      </c>
      <c r="AY132" s="5">
        <v>-0.22001212000000001</v>
      </c>
      <c r="AZ132" s="5">
        <v>-0.23577819</v>
      </c>
      <c r="BA132" s="5">
        <v>-0.24786207999999998</v>
      </c>
      <c r="BB132" s="5">
        <v>-0.25576472</v>
      </c>
      <c r="BC132" s="5">
        <v>-0.26272578999999996</v>
      </c>
      <c r="BD132" s="5">
        <v>-0.26613147000000004</v>
      </c>
      <c r="BE132" s="5">
        <v>-0.26955600000000002</v>
      </c>
      <c r="BF132" s="5">
        <v>-0.27515400000000001</v>
      </c>
      <c r="BG132" s="5">
        <v>-0.28904800000000003</v>
      </c>
      <c r="BH132" s="5">
        <v>-0.303365</v>
      </c>
      <c r="BI132" s="5">
        <v>-0.31808800000000004</v>
      </c>
      <c r="BK132" t="s">
        <v>163</v>
      </c>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row>
    <row r="133" spans="1:92" x14ac:dyDescent="0.25">
      <c r="A133" t="s">
        <v>164</v>
      </c>
      <c r="B133" s="5">
        <v>0</v>
      </c>
      <c r="C133" s="5">
        <v>0</v>
      </c>
      <c r="D133" s="5">
        <v>0</v>
      </c>
      <c r="E133" s="5">
        <v>0</v>
      </c>
      <c r="F133" s="5">
        <v>0</v>
      </c>
      <c r="G133" s="5">
        <v>0</v>
      </c>
      <c r="H133" s="5">
        <v>0</v>
      </c>
      <c r="I133" s="5">
        <v>0</v>
      </c>
      <c r="J133" s="5">
        <v>0</v>
      </c>
      <c r="K133" s="5">
        <v>3.6919689999999998E-2</v>
      </c>
      <c r="L133" s="5">
        <v>0.111952</v>
      </c>
      <c r="M133" s="5">
        <v>0.13256899999999999</v>
      </c>
      <c r="N133" s="5">
        <v>0.13480900000000001</v>
      </c>
      <c r="O133" s="5">
        <v>0.109893</v>
      </c>
      <c r="P133" s="5">
        <v>5.8635819999999998E-2</v>
      </c>
      <c r="Q133" s="5">
        <v>1.462829E-2</v>
      </c>
      <c r="R133" s="5">
        <v>-1.290111E-2</v>
      </c>
      <c r="S133" s="5">
        <v>-3.3169919999999999E-2</v>
      </c>
      <c r="T133" s="5">
        <v>-4.9470609999999998E-2</v>
      </c>
      <c r="U133" s="5">
        <v>-6.1605399999999998E-2</v>
      </c>
      <c r="V133" s="5">
        <v>-7.1569809999999998E-2</v>
      </c>
      <c r="W133" s="5">
        <v>-8.0119990000000002E-2</v>
      </c>
      <c r="X133" s="5">
        <v>-8.8327299999999997E-2</v>
      </c>
      <c r="Y133" s="5">
        <v>-9.6250359999999993E-2</v>
      </c>
      <c r="Z133" s="5">
        <v>-0.10442</v>
      </c>
      <c r="AA133" s="5">
        <v>-0.11267000000000001</v>
      </c>
      <c r="AB133" s="5">
        <v>-0.120902</v>
      </c>
      <c r="AC133" s="5">
        <v>-0.128721</v>
      </c>
      <c r="AD133" s="5">
        <v>-0.13584299999999999</v>
      </c>
      <c r="AF133" t="s">
        <v>164</v>
      </c>
      <c r="AG133" s="5">
        <v>2.1996390000000002E-3</v>
      </c>
      <c r="AH133" s="5">
        <v>1.337119E-2</v>
      </c>
      <c r="AI133" s="5">
        <v>2.4464400000000001E-2</v>
      </c>
      <c r="AJ133" s="5">
        <v>3.2902500000000001E-2</v>
      </c>
      <c r="AK133" s="5">
        <v>3.2804659999999999E-2</v>
      </c>
      <c r="AL133" s="5">
        <v>2.3666800000000002E-2</v>
      </c>
      <c r="AM133" s="5">
        <v>1.0484800000000001E-2</v>
      </c>
      <c r="AN133" s="5">
        <v>6.3823150000000002E-4</v>
      </c>
      <c r="AO133" s="5">
        <v>-1.0037590000000001E-2</v>
      </c>
      <c r="AP133" s="5">
        <v>-1.100114E-2</v>
      </c>
      <c r="AQ133" s="5">
        <v>4.6915609999999996E-2</v>
      </c>
      <c r="AR133" s="5">
        <v>5.1349019999999995E-2</v>
      </c>
      <c r="AS133" s="5">
        <v>3.8874020000000009E-2</v>
      </c>
      <c r="AT133" s="5">
        <v>-1.6019999999999923E-3</v>
      </c>
      <c r="AU133" s="5">
        <v>-6.438118000000001E-2</v>
      </c>
      <c r="AV133" s="5">
        <v>-0.12639571000000002</v>
      </c>
      <c r="AW133" s="5">
        <v>-0.16383211</v>
      </c>
      <c r="AX133" s="5">
        <v>-0.19456891999999998</v>
      </c>
      <c r="AY133" s="5">
        <v>-0.22161360999999999</v>
      </c>
      <c r="AZ133" s="5">
        <v>-0.2378304</v>
      </c>
      <c r="BA133" s="5">
        <v>-0.25024880999999999</v>
      </c>
      <c r="BB133" s="5">
        <v>-0.25846499000000001</v>
      </c>
      <c r="BC133" s="5">
        <v>-0.2655923</v>
      </c>
      <c r="BD133" s="5">
        <v>-0.26914435999999997</v>
      </c>
      <c r="BE133" s="5">
        <v>-0.27251999999999998</v>
      </c>
      <c r="BF133" s="5">
        <v>-0.27779300000000001</v>
      </c>
      <c r="BG133" s="5">
        <v>-0.29085099999999997</v>
      </c>
      <c r="BH133" s="5">
        <v>-0.30426300000000001</v>
      </c>
      <c r="BI133" s="5">
        <v>-0.31794299999999998</v>
      </c>
      <c r="BK133" t="s">
        <v>164</v>
      </c>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row>
    <row r="134" spans="1:92" x14ac:dyDescent="0.25">
      <c r="A134" t="s">
        <v>165</v>
      </c>
      <c r="B134" s="5">
        <v>0</v>
      </c>
      <c r="C134" s="5">
        <v>0</v>
      </c>
      <c r="D134" s="5">
        <v>0</v>
      </c>
      <c r="E134" s="5">
        <v>0</v>
      </c>
      <c r="F134" s="5">
        <v>0</v>
      </c>
      <c r="G134" s="5">
        <v>0</v>
      </c>
      <c r="H134" s="5">
        <v>0</v>
      </c>
      <c r="I134" s="5">
        <v>0</v>
      </c>
      <c r="J134" s="5">
        <v>0</v>
      </c>
      <c r="K134" s="5">
        <v>-8.2451480000000008E-3</v>
      </c>
      <c r="L134" s="5">
        <v>-0.118448</v>
      </c>
      <c r="M134" s="5">
        <v>-0.21398200000000001</v>
      </c>
      <c r="N134" s="5">
        <v>-0.34052399999999999</v>
      </c>
      <c r="O134" s="5">
        <v>-0.43969799999999998</v>
      </c>
      <c r="P134" s="5">
        <v>-0.46148099999999997</v>
      </c>
      <c r="Q134" s="5">
        <v>-0.47379599999999999</v>
      </c>
      <c r="R134" s="5">
        <v>-0.48341600000000001</v>
      </c>
      <c r="S134" s="5">
        <v>-0.48748900000000001</v>
      </c>
      <c r="T134" s="5">
        <v>-0.48442099999999999</v>
      </c>
      <c r="U134" s="5">
        <v>-0.481186</v>
      </c>
      <c r="V134" s="5">
        <v>-0.47542800000000002</v>
      </c>
      <c r="W134" s="5">
        <v>-0.468505</v>
      </c>
      <c r="X134" s="5">
        <v>-0.46022000000000002</v>
      </c>
      <c r="Y134" s="5">
        <v>-0.45141399999999998</v>
      </c>
      <c r="Z134" s="5">
        <v>-0.44213599999999997</v>
      </c>
      <c r="AA134" s="5">
        <v>-0.43210999999999999</v>
      </c>
      <c r="AB134" s="5">
        <v>-0.42107099999999997</v>
      </c>
      <c r="AC134" s="5">
        <v>-0.40876499999999999</v>
      </c>
      <c r="AD134" s="5">
        <v>-0.39466000000000001</v>
      </c>
      <c r="AF134" t="s">
        <v>165</v>
      </c>
      <c r="AG134" s="5">
        <v>1.876717E-3</v>
      </c>
      <c r="AH134" s="5">
        <v>1.6962680000000001E-2</v>
      </c>
      <c r="AI134" s="5">
        <v>2.913953E-2</v>
      </c>
      <c r="AJ134" s="5">
        <v>3.6225029999999998E-2</v>
      </c>
      <c r="AK134" s="5">
        <v>-1.0423109999999999E-2</v>
      </c>
      <c r="AL134" s="5">
        <v>-2.440904E-2</v>
      </c>
      <c r="AM134" s="5">
        <v>-4.085751E-2</v>
      </c>
      <c r="AN134" s="5">
        <v>-5.2694060000000001E-2</v>
      </c>
      <c r="AO134" s="5">
        <v>-6.5772750000000005E-2</v>
      </c>
      <c r="AP134" s="5">
        <v>-0.164152148</v>
      </c>
      <c r="AQ134" s="5">
        <v>-0.28507399999999999</v>
      </c>
      <c r="AR134" s="5">
        <v>-0.394733</v>
      </c>
      <c r="AS134" s="5">
        <v>-0.53660200000000002</v>
      </c>
      <c r="AT134" s="5">
        <v>-0.65318100000000001</v>
      </c>
      <c r="AU134" s="5">
        <v>-0.68884800000000002</v>
      </c>
      <c r="AV134" s="5">
        <v>-0.72429900000000003</v>
      </c>
      <c r="AW134" s="5">
        <v>-0.74507699999999999</v>
      </c>
      <c r="AX134" s="5">
        <v>-0.76138600000000001</v>
      </c>
      <c r="AY134" s="5">
        <v>-0.77161400000000002</v>
      </c>
      <c r="AZ134" s="5">
        <v>-0.772227</v>
      </c>
      <c r="BA134" s="5">
        <v>-0.76909399999999994</v>
      </c>
      <c r="BB134" s="5">
        <v>-0.76151499999999994</v>
      </c>
      <c r="BC134" s="5">
        <v>-0.75226900000000008</v>
      </c>
      <c r="BD134" s="5">
        <v>-0.73850400000000005</v>
      </c>
      <c r="BE134" s="5">
        <v>-0.72445099999999996</v>
      </c>
      <c r="BF134" s="5">
        <v>-0.71242499999999997</v>
      </c>
      <c r="BG134" s="5">
        <v>-0.70960599999999996</v>
      </c>
      <c r="BH134" s="5">
        <v>-0.705619</v>
      </c>
      <c r="BI134" s="5">
        <v>-0.70054100000000008</v>
      </c>
      <c r="BK134" t="s">
        <v>165</v>
      </c>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row>
    <row r="135" spans="1:92" x14ac:dyDescent="0.25">
      <c r="A135" t="s">
        <v>166</v>
      </c>
      <c r="B135" s="5">
        <v>0</v>
      </c>
      <c r="C135" s="5">
        <v>0</v>
      </c>
      <c r="D135" s="5">
        <v>0</v>
      </c>
      <c r="E135" s="5">
        <v>0</v>
      </c>
      <c r="F135" s="5">
        <v>0</v>
      </c>
      <c r="G135" s="5">
        <v>0</v>
      </c>
      <c r="H135" s="5">
        <v>0</v>
      </c>
      <c r="I135" s="5">
        <v>0</v>
      </c>
      <c r="J135" s="5">
        <v>0</v>
      </c>
      <c r="K135" s="5">
        <v>-1.261922E-2</v>
      </c>
      <c r="L135" s="5">
        <v>-0.129104</v>
      </c>
      <c r="M135" s="5">
        <v>-0.22389100000000001</v>
      </c>
      <c r="N135" s="5">
        <v>-0.34695599999999999</v>
      </c>
      <c r="O135" s="5">
        <v>-0.44025199999999998</v>
      </c>
      <c r="P135" s="5">
        <v>-0.45535999999999999</v>
      </c>
      <c r="Q135" s="5">
        <v>-0.46311600000000003</v>
      </c>
      <c r="R135" s="5">
        <v>-0.47028700000000001</v>
      </c>
      <c r="S135" s="5">
        <v>-0.472964</v>
      </c>
      <c r="T135" s="5">
        <v>-0.469113</v>
      </c>
      <c r="U135" s="5">
        <v>-0.46549600000000002</v>
      </c>
      <c r="V135" s="5">
        <v>-0.45949099999999998</v>
      </c>
      <c r="W135" s="5">
        <v>-0.45234099999999999</v>
      </c>
      <c r="X135" s="5">
        <v>-0.44373000000000001</v>
      </c>
      <c r="Y135" s="5">
        <v>-0.43446099999999999</v>
      </c>
      <c r="Z135" s="5">
        <v>-0.42450300000000002</v>
      </c>
      <c r="AA135" s="5">
        <v>-0.41357300000000002</v>
      </c>
      <c r="AB135" s="5">
        <v>-0.40138299999999999</v>
      </c>
      <c r="AC135" s="5">
        <v>-0.38766</v>
      </c>
      <c r="AD135" s="5">
        <v>-0.37187399999999998</v>
      </c>
      <c r="AF135" t="s">
        <v>166</v>
      </c>
      <c r="AG135" s="5">
        <v>1.5060710000000001E-3</v>
      </c>
      <c r="AH135" s="5">
        <v>1.5855040000000001E-2</v>
      </c>
      <c r="AI135" s="5">
        <v>2.725381E-2</v>
      </c>
      <c r="AJ135" s="5">
        <v>3.3773440000000002E-2</v>
      </c>
      <c r="AK135" s="5">
        <v>-1.3335039999999999E-2</v>
      </c>
      <c r="AL135" s="5">
        <v>-2.573603E-2</v>
      </c>
      <c r="AM135" s="5">
        <v>-4.0648980000000001E-2</v>
      </c>
      <c r="AN135" s="5">
        <v>-5.1302519999999997E-2</v>
      </c>
      <c r="AO135" s="5">
        <v>-6.3384060000000006E-2</v>
      </c>
      <c r="AP135" s="5">
        <v>-0.16345122000000001</v>
      </c>
      <c r="AQ135" s="5">
        <v>-0.288329</v>
      </c>
      <c r="AR135" s="5">
        <v>-0.39543400000000001</v>
      </c>
      <c r="AS135" s="5">
        <v>-0.53222700000000001</v>
      </c>
      <c r="AT135" s="5">
        <v>-0.64149499999999993</v>
      </c>
      <c r="AU135" s="5">
        <v>-0.66944499999999996</v>
      </c>
      <c r="AV135" s="5">
        <v>-0.69917000000000007</v>
      </c>
      <c r="AW135" s="5">
        <v>-0.716866</v>
      </c>
      <c r="AX135" s="5">
        <v>-0.73120600000000002</v>
      </c>
      <c r="AY135" s="5">
        <v>-0.74008800000000008</v>
      </c>
      <c r="AZ135" s="5">
        <v>-0.74012500000000003</v>
      </c>
      <c r="BA135" s="5">
        <v>-0.73673499999999992</v>
      </c>
      <c r="BB135" s="5">
        <v>-0.72907600000000006</v>
      </c>
      <c r="BC135" s="5">
        <v>-0.719661</v>
      </c>
      <c r="BD135" s="5">
        <v>-0.70572499999999994</v>
      </c>
      <c r="BE135" s="5">
        <v>-0.69125600000000009</v>
      </c>
      <c r="BF135" s="5">
        <v>-0.67849099999999996</v>
      </c>
      <c r="BG135" s="5">
        <v>-0.674288</v>
      </c>
      <c r="BH135" s="5">
        <v>-0.66861300000000001</v>
      </c>
      <c r="BI135" s="5">
        <v>-0.66155199999999992</v>
      </c>
      <c r="BK135" t="s">
        <v>166</v>
      </c>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row>
    <row r="136" spans="1:92" x14ac:dyDescent="0.25">
      <c r="A136" t="s">
        <v>167</v>
      </c>
      <c r="B136" s="5">
        <v>0</v>
      </c>
      <c r="C136" s="5">
        <v>0</v>
      </c>
      <c r="D136" s="5">
        <v>0</v>
      </c>
      <c r="E136" s="5">
        <v>0</v>
      </c>
      <c r="F136" s="5">
        <v>0</v>
      </c>
      <c r="G136" s="5">
        <v>0</v>
      </c>
      <c r="H136" s="5">
        <v>0</v>
      </c>
      <c r="I136" s="5">
        <v>0</v>
      </c>
      <c r="J136" s="5">
        <v>0</v>
      </c>
      <c r="K136" s="5">
        <v>1.729062E-2</v>
      </c>
      <c r="L136" s="5">
        <v>1.55836E-2</v>
      </c>
      <c r="M136" s="5">
        <v>-1.100801E-2</v>
      </c>
      <c r="N136" s="5">
        <v>-6.0432270000000003E-2</v>
      </c>
      <c r="O136" s="5">
        <v>-0.11401600000000001</v>
      </c>
      <c r="P136" s="5">
        <v>-0.15124099999999999</v>
      </c>
      <c r="Q136" s="5">
        <v>-0.18168300000000001</v>
      </c>
      <c r="R136" s="5">
        <v>-0.20169000000000001</v>
      </c>
      <c r="S136" s="5">
        <v>-0.21570900000000001</v>
      </c>
      <c r="T136" s="5">
        <v>-0.22481799999999999</v>
      </c>
      <c r="U136" s="5">
        <v>-0.23176099999999999</v>
      </c>
      <c r="V136" s="5">
        <v>-0.23652699999999999</v>
      </c>
      <c r="W136" s="5">
        <v>-0.24007800000000001</v>
      </c>
      <c r="X136" s="5">
        <v>-0.24294199999999999</v>
      </c>
      <c r="Y136" s="5">
        <v>-0.24548400000000001</v>
      </c>
      <c r="Z136" s="5">
        <v>-0.24803600000000001</v>
      </c>
      <c r="AA136" s="5">
        <v>-0.25037199999999998</v>
      </c>
      <c r="AB136" s="5">
        <v>-0.25232599999999999</v>
      </c>
      <c r="AC136" s="5">
        <v>-0.25356299999999998</v>
      </c>
      <c r="AD136" s="5">
        <v>-0.25371100000000002</v>
      </c>
      <c r="AF136" t="s">
        <v>167</v>
      </c>
      <c r="AG136" s="5">
        <v>1.975007E-3</v>
      </c>
      <c r="AH136" s="5">
        <v>1.6482190000000001E-2</v>
      </c>
      <c r="AI136" s="5">
        <v>2.9386659999999998E-2</v>
      </c>
      <c r="AJ136" s="5">
        <v>3.794314E-2</v>
      </c>
      <c r="AK136" s="5">
        <v>1.969452E-2</v>
      </c>
      <c r="AL136" s="5">
        <v>9.0296590000000006E-3</v>
      </c>
      <c r="AM136" s="5">
        <v>-6.5174680000000002E-3</v>
      </c>
      <c r="AN136" s="5">
        <v>-1.7829049999999999E-2</v>
      </c>
      <c r="AO136" s="5">
        <v>-3.1016490000000001E-2</v>
      </c>
      <c r="AP136" s="5">
        <v>-7.5539980000000007E-2</v>
      </c>
      <c r="AQ136" s="5">
        <v>-9.3296400000000002E-2</v>
      </c>
      <c r="AR136" s="5">
        <v>-0.13735901</v>
      </c>
      <c r="AS136" s="5">
        <v>-0.20348427000000002</v>
      </c>
      <c r="AT136" s="5">
        <v>-0.27535799999999999</v>
      </c>
      <c r="AU136" s="5">
        <v>-0.32602599999999998</v>
      </c>
      <c r="AV136" s="5">
        <v>-0.37833099999999997</v>
      </c>
      <c r="AW136" s="5">
        <v>-0.40986299999999998</v>
      </c>
      <c r="AX136" s="5">
        <v>-0.436419</v>
      </c>
      <c r="AY136" s="5">
        <v>-0.45868399999999998</v>
      </c>
      <c r="AZ136" s="5">
        <v>-0.469862</v>
      </c>
      <c r="BA136" s="5">
        <v>-0.47758</v>
      </c>
      <c r="BB136" s="5">
        <v>-0.48106199999999999</v>
      </c>
      <c r="BC136" s="5">
        <v>-0.48333799999999999</v>
      </c>
      <c r="BD136" s="5">
        <v>-0.48156200000000005</v>
      </c>
      <c r="BE136" s="5">
        <v>-0.47946100000000003</v>
      </c>
      <c r="BF136" s="5">
        <v>-0.47952899999999998</v>
      </c>
      <c r="BG136" s="5">
        <v>-0.48846599999999996</v>
      </c>
      <c r="BH136" s="5">
        <v>-0.49702999999999997</v>
      </c>
      <c r="BI136" s="5">
        <v>-0.50529100000000005</v>
      </c>
      <c r="BK136" t="s">
        <v>167</v>
      </c>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row>
    <row r="137" spans="1:92" x14ac:dyDescent="0.25">
      <c r="A137" t="s">
        <v>168</v>
      </c>
      <c r="B137" s="5">
        <v>0</v>
      </c>
      <c r="C137" s="5">
        <v>0</v>
      </c>
      <c r="D137" s="5">
        <v>0</v>
      </c>
      <c r="E137" s="5">
        <v>0</v>
      </c>
      <c r="F137" s="5">
        <v>0</v>
      </c>
      <c r="G137" s="5">
        <v>0</v>
      </c>
      <c r="H137" s="5">
        <v>0</v>
      </c>
      <c r="I137" s="5">
        <v>0</v>
      </c>
      <c r="J137" s="5">
        <v>0</v>
      </c>
      <c r="K137" s="5">
        <v>2.2501739999999999E-2</v>
      </c>
      <c r="L137" s="5">
        <v>3.5414590000000003E-2</v>
      </c>
      <c r="M137" s="5">
        <v>1.7757160000000001E-2</v>
      </c>
      <c r="N137" s="5">
        <v>-2.2167929999999999E-2</v>
      </c>
      <c r="O137" s="5">
        <v>-7.0398989999999995E-2</v>
      </c>
      <c r="P137" s="5">
        <v>-0.10943799999999999</v>
      </c>
      <c r="Q137" s="5">
        <v>-0.14050299999999999</v>
      </c>
      <c r="R137" s="5">
        <v>-0.16043199999999999</v>
      </c>
      <c r="S137" s="5">
        <v>-0.17402599999999999</v>
      </c>
      <c r="T137" s="5">
        <v>-0.18284500000000001</v>
      </c>
      <c r="U137" s="5">
        <v>-0.18907499999999999</v>
      </c>
      <c r="V137" s="5">
        <v>-0.19320599999999999</v>
      </c>
      <c r="W137" s="5">
        <v>-0.19614999999999999</v>
      </c>
      <c r="X137" s="5">
        <v>-0.19850599999999999</v>
      </c>
      <c r="Y137" s="5">
        <v>-0.20060700000000001</v>
      </c>
      <c r="Z137" s="5">
        <v>-0.20277700000000001</v>
      </c>
      <c r="AA137" s="5">
        <v>-0.20480999999999999</v>
      </c>
      <c r="AB137" s="5">
        <v>-0.20655899999999999</v>
      </c>
      <c r="AC137" s="5">
        <v>-0.20768900000000001</v>
      </c>
      <c r="AD137" s="5">
        <v>-0.20785600000000001</v>
      </c>
      <c r="AF137" t="s">
        <v>168</v>
      </c>
      <c r="AG137" s="5">
        <v>1.496009E-3</v>
      </c>
      <c r="AH137" s="5">
        <v>1.302006E-2</v>
      </c>
      <c r="AI137" s="5">
        <v>2.348836E-2</v>
      </c>
      <c r="AJ137" s="5">
        <v>3.0752089999999999E-2</v>
      </c>
      <c r="AK137" s="5">
        <v>1.5942060000000001E-2</v>
      </c>
      <c r="AL137" s="5">
        <v>5.0225160000000003E-3</v>
      </c>
      <c r="AM137" s="5">
        <v>-8.6828719999999995E-3</v>
      </c>
      <c r="AN137" s="5">
        <v>-1.8691739999999998E-2</v>
      </c>
      <c r="AO137" s="5">
        <v>-2.9360279999999999E-2</v>
      </c>
      <c r="AP137" s="5">
        <v>-5.9443749999999997E-2</v>
      </c>
      <c r="AQ137" s="5">
        <v>-6.0957249999999998E-2</v>
      </c>
      <c r="AR137" s="5">
        <v>-9.3217839999999996E-2</v>
      </c>
      <c r="AS137" s="5">
        <v>-0.14732092999999999</v>
      </c>
      <c r="AT137" s="5">
        <v>-0.21079998999999999</v>
      </c>
      <c r="AU137" s="5">
        <v>-0.26154099999999997</v>
      </c>
      <c r="AV137" s="5">
        <v>-0.31126100000000001</v>
      </c>
      <c r="AW137" s="5">
        <v>-0.34102299999999997</v>
      </c>
      <c r="AX137" s="5">
        <v>-0.365118</v>
      </c>
      <c r="AY137" s="5">
        <v>-0.38497999999999999</v>
      </c>
      <c r="AZ137" s="5">
        <v>-0.39514300000000002</v>
      </c>
      <c r="BA137" s="5">
        <v>-0.40180499999999997</v>
      </c>
      <c r="BB137" s="5">
        <v>-0.404474</v>
      </c>
      <c r="BC137" s="5">
        <v>-0.40596699999999997</v>
      </c>
      <c r="BD137" s="5">
        <v>-0.403866</v>
      </c>
      <c r="BE137" s="5">
        <v>-0.401617</v>
      </c>
      <c r="BF137" s="5">
        <v>-0.40124399999999999</v>
      </c>
      <c r="BG137" s="5">
        <v>-0.40872999999999998</v>
      </c>
      <c r="BH137" s="5">
        <v>-0.41612899999999997</v>
      </c>
      <c r="BI137" s="5">
        <v>-0.42341099999999998</v>
      </c>
      <c r="BK137" t="s">
        <v>168</v>
      </c>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row>
    <row r="138" spans="1:92" x14ac:dyDescent="0.25">
      <c r="A138" t="s">
        <v>169</v>
      </c>
      <c r="B138" s="5">
        <v>0</v>
      </c>
      <c r="C138" s="5">
        <v>0</v>
      </c>
      <c r="D138" s="5">
        <v>0</v>
      </c>
      <c r="E138" s="5">
        <v>0</v>
      </c>
      <c r="F138" s="5">
        <v>0</v>
      </c>
      <c r="G138" s="5">
        <v>0</v>
      </c>
      <c r="H138" s="5">
        <v>0</v>
      </c>
      <c r="I138" s="5">
        <v>0</v>
      </c>
      <c r="J138" s="5">
        <v>0</v>
      </c>
      <c r="K138" s="5">
        <v>1.2970840000000001E-2</v>
      </c>
      <c r="L138" s="5">
        <v>-1.00886E-2</v>
      </c>
      <c r="M138" s="5">
        <v>-4.7977239999999997E-2</v>
      </c>
      <c r="N138" s="5">
        <v>-0.11021300000000001</v>
      </c>
      <c r="O138" s="5">
        <v>-0.16989099999999999</v>
      </c>
      <c r="P138" s="5">
        <v>-0.20058699999999999</v>
      </c>
      <c r="Q138" s="5">
        <v>-0.224163</v>
      </c>
      <c r="R138" s="5">
        <v>-0.24004500000000001</v>
      </c>
      <c r="S138" s="5">
        <v>-0.25038300000000002</v>
      </c>
      <c r="T138" s="5">
        <v>-0.25563599999999997</v>
      </c>
      <c r="U138" s="5">
        <v>-0.25933200000000001</v>
      </c>
      <c r="V138" s="5">
        <v>-0.26098900000000003</v>
      </c>
      <c r="W138" s="5">
        <v>-0.26162600000000003</v>
      </c>
      <c r="X138" s="5">
        <v>-0.26155699999999998</v>
      </c>
      <c r="Y138" s="5">
        <v>-0.261243</v>
      </c>
      <c r="Z138" s="5">
        <v>-0.26092900000000002</v>
      </c>
      <c r="AA138" s="5">
        <v>-0.26039899999999999</v>
      </c>
      <c r="AB138" s="5">
        <v>-0.25947599999999998</v>
      </c>
      <c r="AC138" s="5">
        <v>-0.25786599999999998</v>
      </c>
      <c r="AD138" s="5">
        <v>-0.25519399999999998</v>
      </c>
      <c r="AF138" t="s">
        <v>169</v>
      </c>
      <c r="AG138" s="5">
        <v>1.7995559999999999E-3</v>
      </c>
      <c r="AH138" s="5">
        <v>1.409645E-2</v>
      </c>
      <c r="AI138" s="5">
        <v>2.480007E-2</v>
      </c>
      <c r="AJ138" s="5">
        <v>3.1789869999999998E-2</v>
      </c>
      <c r="AK138" s="5">
        <v>7.4793059999999998E-3</v>
      </c>
      <c r="AL138" s="5">
        <v>-3.7716020000000002E-3</v>
      </c>
      <c r="AM138" s="5">
        <v>-1.7893900000000001E-2</v>
      </c>
      <c r="AN138" s="5">
        <v>-2.8183920000000001E-2</v>
      </c>
      <c r="AO138" s="5">
        <v>-3.9348130000000002E-2</v>
      </c>
      <c r="AP138" s="5">
        <v>-8.9479160000000002E-2</v>
      </c>
      <c r="AQ138" s="5">
        <v>-0.1252046</v>
      </c>
      <c r="AR138" s="5">
        <v>-0.17711124</v>
      </c>
      <c r="AS138" s="5">
        <v>-0.25350099999999998</v>
      </c>
      <c r="AT138" s="5">
        <v>-0.32879399999999998</v>
      </c>
      <c r="AU138" s="5">
        <v>-0.37165799999999999</v>
      </c>
      <c r="AV138" s="5">
        <v>-0.41498999999999997</v>
      </c>
      <c r="AW138" s="5">
        <v>-0.441025</v>
      </c>
      <c r="AX138" s="5">
        <v>-0.46236100000000002</v>
      </c>
      <c r="AY138" s="5">
        <v>-0.47932999999999998</v>
      </c>
      <c r="AZ138" s="5">
        <v>-0.487016</v>
      </c>
      <c r="BA138" s="5">
        <v>-0.49138999999999999</v>
      </c>
      <c r="BB138" s="5">
        <v>-0.49185000000000001</v>
      </c>
      <c r="BC138" s="5">
        <v>-0.49113399999999996</v>
      </c>
      <c r="BD138" s="5">
        <v>-0.48668800000000001</v>
      </c>
      <c r="BE138" s="5">
        <v>-0.48214299999999999</v>
      </c>
      <c r="BF138" s="5">
        <v>-0.47958099999999998</v>
      </c>
      <c r="BG138" s="5">
        <v>-0.48524800000000001</v>
      </c>
      <c r="BH138" s="5">
        <v>-0.49056299999999997</v>
      </c>
      <c r="BI138" s="5">
        <v>-0.49557299999999999</v>
      </c>
      <c r="BK138" t="s">
        <v>169</v>
      </c>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row>
    <row r="139" spans="1:92" x14ac:dyDescent="0.25">
      <c r="A139" t="s">
        <v>170</v>
      </c>
      <c r="B139" s="5">
        <v>0</v>
      </c>
      <c r="C139" s="5">
        <v>0</v>
      </c>
      <c r="D139" s="5">
        <v>0</v>
      </c>
      <c r="E139" s="5">
        <v>0</v>
      </c>
      <c r="F139" s="5">
        <v>0</v>
      </c>
      <c r="G139" s="5">
        <v>0</v>
      </c>
      <c r="H139" s="5">
        <v>0</v>
      </c>
      <c r="I139" s="5">
        <v>0</v>
      </c>
      <c r="J139" s="5">
        <v>0</v>
      </c>
      <c r="K139" s="5">
        <v>1.1104849999999999E-2</v>
      </c>
      <c r="L139" s="5">
        <v>-2.206994E-2</v>
      </c>
      <c r="M139" s="5">
        <v>-6.8192799999999998E-2</v>
      </c>
      <c r="N139" s="5">
        <v>-0.14008899999999999</v>
      </c>
      <c r="O139" s="5">
        <v>-0.20665500000000001</v>
      </c>
      <c r="P139" s="5">
        <v>-0.23793300000000001</v>
      </c>
      <c r="Q139" s="5">
        <v>-0.26069300000000001</v>
      </c>
      <c r="R139" s="5">
        <v>-0.27583299999999999</v>
      </c>
      <c r="S139" s="5">
        <v>-0.28510799999999997</v>
      </c>
      <c r="T139" s="5">
        <v>-0.288879</v>
      </c>
      <c r="U139" s="5">
        <v>-0.29115200000000002</v>
      </c>
      <c r="V139" s="5">
        <v>-0.29128999999999999</v>
      </c>
      <c r="W139" s="5">
        <v>-0.290358</v>
      </c>
      <c r="X139" s="5">
        <v>-0.28862300000000002</v>
      </c>
      <c r="Y139" s="5">
        <v>-0.28659299999999999</v>
      </c>
      <c r="Z139" s="5">
        <v>-0.28446500000000002</v>
      </c>
      <c r="AA139" s="5">
        <v>-0.28201199999999998</v>
      </c>
      <c r="AB139" s="5">
        <v>-0.27904800000000002</v>
      </c>
      <c r="AC139" s="5">
        <v>-0.27525899999999998</v>
      </c>
      <c r="AD139" s="5">
        <v>-0.27025100000000002</v>
      </c>
      <c r="AF139" t="s">
        <v>170</v>
      </c>
      <c r="AG139" s="5">
        <v>1.3297210000000001E-3</v>
      </c>
      <c r="AH139" s="5">
        <v>1.3468320000000001E-2</v>
      </c>
      <c r="AI139" s="5">
        <v>2.410226E-2</v>
      </c>
      <c r="AJ139" s="5">
        <v>3.1061890000000002E-2</v>
      </c>
      <c r="AK139" s="5">
        <v>4.3735689999999999E-3</v>
      </c>
      <c r="AL139" s="5">
        <v>-7.6599850000000002E-3</v>
      </c>
      <c r="AM139" s="5">
        <v>-2.202492E-2</v>
      </c>
      <c r="AN139" s="5">
        <v>-3.2489570000000002E-2</v>
      </c>
      <c r="AO139" s="5">
        <v>-4.3582910000000002E-2</v>
      </c>
      <c r="AP139" s="5">
        <v>-9.8221150000000007E-2</v>
      </c>
      <c r="AQ139" s="5">
        <v>-0.14425394</v>
      </c>
      <c r="AR139" s="5">
        <v>-0.20445079999999999</v>
      </c>
      <c r="AS139" s="5">
        <v>-0.290742</v>
      </c>
      <c r="AT139" s="5">
        <v>-0.37309599999999998</v>
      </c>
      <c r="AU139" s="5">
        <v>-0.41687299999999999</v>
      </c>
      <c r="AV139" s="5">
        <v>-0.45963900000000002</v>
      </c>
      <c r="AW139" s="5">
        <v>-0.48505699999999996</v>
      </c>
      <c r="AX139" s="5">
        <v>-0.50540499999999999</v>
      </c>
      <c r="AY139" s="5">
        <v>-0.52099699999999993</v>
      </c>
      <c r="AZ139" s="5">
        <v>-0.52740600000000004</v>
      </c>
      <c r="BA139" s="5">
        <v>-0.53030900000000003</v>
      </c>
      <c r="BB139" s="5">
        <v>-0.52920100000000003</v>
      </c>
      <c r="BC139" s="5">
        <v>-0.52682800000000007</v>
      </c>
      <c r="BD139" s="5">
        <v>-0.52065799999999995</v>
      </c>
      <c r="BE139" s="5">
        <v>-0.51433899999999999</v>
      </c>
      <c r="BF139" s="5">
        <v>-0.50991299999999995</v>
      </c>
      <c r="BG139" s="5">
        <v>-0.51367499999999999</v>
      </c>
      <c r="BH139" s="5">
        <v>-0.51697599999999999</v>
      </c>
      <c r="BI139" s="5">
        <v>-0.519845</v>
      </c>
      <c r="BK139" t="s">
        <v>170</v>
      </c>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row>
    <row r="140" spans="1:92" x14ac:dyDescent="0.25">
      <c r="A140" t="s">
        <v>171</v>
      </c>
      <c r="B140" s="5">
        <v>0</v>
      </c>
      <c r="C140" s="5">
        <v>0</v>
      </c>
      <c r="D140" s="5">
        <v>0</v>
      </c>
      <c r="E140" s="5">
        <v>0</v>
      </c>
      <c r="F140" s="5">
        <v>0</v>
      </c>
      <c r="G140" s="5">
        <v>0</v>
      </c>
      <c r="H140" s="5">
        <v>0</v>
      </c>
      <c r="I140" s="5">
        <v>0</v>
      </c>
      <c r="J140" s="5">
        <v>0</v>
      </c>
      <c r="K140" s="5">
        <v>8.642538E-3</v>
      </c>
      <c r="L140" s="5">
        <v>-3.2649829999999998E-2</v>
      </c>
      <c r="M140" s="5">
        <v>-8.3159109999999994E-2</v>
      </c>
      <c r="N140" s="5">
        <v>-0.15960099999999999</v>
      </c>
      <c r="O140" s="5">
        <v>-0.22845699999999999</v>
      </c>
      <c r="P140" s="5">
        <v>-0.258191</v>
      </c>
      <c r="Q140" s="5">
        <v>-0.27987899999999999</v>
      </c>
      <c r="R140" s="5">
        <v>-0.29470299999999999</v>
      </c>
      <c r="S140" s="5">
        <v>-0.30380000000000001</v>
      </c>
      <c r="T140" s="5">
        <v>-0.30726700000000001</v>
      </c>
      <c r="U140" s="5">
        <v>-0.309363</v>
      </c>
      <c r="V140" s="5">
        <v>-0.30925599999999998</v>
      </c>
      <c r="W140" s="5">
        <v>-0.308031</v>
      </c>
      <c r="X140" s="5">
        <v>-0.30590299999999998</v>
      </c>
      <c r="Y140" s="5">
        <v>-0.30341299999999999</v>
      </c>
      <c r="Z140" s="5">
        <v>-0.30074600000000001</v>
      </c>
      <c r="AA140" s="5">
        <v>-0.29768499999999998</v>
      </c>
      <c r="AB140" s="5">
        <v>-0.29401500000000003</v>
      </c>
      <c r="AC140" s="5">
        <v>-0.28946100000000002</v>
      </c>
      <c r="AD140" s="5">
        <v>-0.28359000000000001</v>
      </c>
      <c r="AF140" t="s">
        <v>171</v>
      </c>
      <c r="AG140" s="5">
        <v>1.427511E-3</v>
      </c>
      <c r="AH140" s="5">
        <v>1.39382E-2</v>
      </c>
      <c r="AI140" s="5">
        <v>2.473912E-2</v>
      </c>
      <c r="AJ140" s="5">
        <v>3.1689299999999997E-2</v>
      </c>
      <c r="AK140" s="5">
        <v>3.4133100000000001E-3</v>
      </c>
      <c r="AL140" s="5">
        <v>-8.6298520000000004E-3</v>
      </c>
      <c r="AM140" s="5">
        <v>-2.3141539999999999E-2</v>
      </c>
      <c r="AN140" s="5">
        <v>-3.3704060000000001E-2</v>
      </c>
      <c r="AO140" s="5">
        <v>-4.5081030000000001E-2</v>
      </c>
      <c r="AP140" s="5">
        <v>-0.103981462</v>
      </c>
      <c r="AQ140" s="5">
        <v>-0.15819083</v>
      </c>
      <c r="AR140" s="5">
        <v>-0.22294911000000001</v>
      </c>
      <c r="AS140" s="5">
        <v>-0.31393199999999999</v>
      </c>
      <c r="AT140" s="5">
        <v>-0.39877099999999999</v>
      </c>
      <c r="AU140" s="5">
        <v>-0.44112099999999999</v>
      </c>
      <c r="AV140" s="5">
        <v>-0.48308899999999999</v>
      </c>
      <c r="AW140" s="5">
        <v>-0.50839599999999996</v>
      </c>
      <c r="AX140" s="5">
        <v>-0.52880199999999999</v>
      </c>
      <c r="AY140" s="5">
        <v>-0.54433399999999998</v>
      </c>
      <c r="AZ140" s="5">
        <v>-0.55061599999999999</v>
      </c>
      <c r="BA140" s="5">
        <v>-0.55338100000000001</v>
      </c>
      <c r="BB140" s="5">
        <v>-0.55209799999999998</v>
      </c>
      <c r="BC140" s="5">
        <v>-0.54944999999999999</v>
      </c>
      <c r="BD140" s="5">
        <v>-0.54289799999999999</v>
      </c>
      <c r="BE140" s="5">
        <v>-0.53609899999999999</v>
      </c>
      <c r="BF140" s="5">
        <v>-0.531134</v>
      </c>
      <c r="BG140" s="5">
        <v>-0.53430700000000009</v>
      </c>
      <c r="BH140" s="5">
        <v>-0.536941</v>
      </c>
      <c r="BI140" s="5">
        <v>-0.539045</v>
      </c>
      <c r="BK140" t="s">
        <v>171</v>
      </c>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row>
    <row r="141" spans="1:92" x14ac:dyDescent="0.25">
      <c r="A141" t="s">
        <v>172</v>
      </c>
      <c r="B141" s="5">
        <v>0</v>
      </c>
      <c r="C141" s="5">
        <v>0</v>
      </c>
      <c r="D141" s="5">
        <v>0</v>
      </c>
      <c r="E141" s="5">
        <v>0</v>
      </c>
      <c r="F141" s="5">
        <v>0</v>
      </c>
      <c r="G141" s="5">
        <v>0</v>
      </c>
      <c r="H141" s="5">
        <v>0</v>
      </c>
      <c r="I141" s="5">
        <v>0</v>
      </c>
      <c r="J141" s="5">
        <v>0</v>
      </c>
      <c r="K141" s="5">
        <v>1.6387539999999999E-2</v>
      </c>
      <c r="L141" s="5">
        <v>2.4754930000000001E-3</v>
      </c>
      <c r="M141" s="5">
        <v>-3.6330399999999999E-2</v>
      </c>
      <c r="N141" s="5">
        <v>-0.10076300000000001</v>
      </c>
      <c r="O141" s="5">
        <v>-0.16634099999999999</v>
      </c>
      <c r="P141" s="5">
        <v>-0.20708799999999999</v>
      </c>
      <c r="Q141" s="5">
        <v>-0.23741699999999999</v>
      </c>
      <c r="R141" s="5">
        <v>-0.25659799999999999</v>
      </c>
      <c r="S141" s="5">
        <v>-0.26871099999999998</v>
      </c>
      <c r="T141" s="5">
        <v>-0.27499899999999999</v>
      </c>
      <c r="U141" s="5">
        <v>-0.27884900000000001</v>
      </c>
      <c r="V141" s="5">
        <v>-0.280279</v>
      </c>
      <c r="W141" s="5">
        <v>-0.28036699999999998</v>
      </c>
      <c r="X141" s="5">
        <v>-0.27958300000000003</v>
      </c>
      <c r="Y141" s="5">
        <v>-0.27834799999999998</v>
      </c>
      <c r="Z141" s="5">
        <v>-0.27693600000000002</v>
      </c>
      <c r="AA141" s="5">
        <v>-0.27510200000000001</v>
      </c>
      <c r="AB141" s="5">
        <v>-0.27262999999999998</v>
      </c>
      <c r="AC141" s="5">
        <v>-0.26915600000000001</v>
      </c>
      <c r="AD141" s="5">
        <v>-0.26424700000000001</v>
      </c>
      <c r="AF141" t="s">
        <v>172</v>
      </c>
      <c r="AG141" s="5">
        <v>1.690287E-3</v>
      </c>
      <c r="AH141" s="5">
        <v>1.491669E-2</v>
      </c>
      <c r="AI141" s="5">
        <v>2.6776689999999999E-2</v>
      </c>
      <c r="AJ141" s="5">
        <v>3.4790019999999998E-2</v>
      </c>
      <c r="AK141" s="5">
        <v>1.1754529999999999E-2</v>
      </c>
      <c r="AL141" s="5">
        <v>-1.009746E-3</v>
      </c>
      <c r="AM141" s="5">
        <v>-1.6409489999999999E-2</v>
      </c>
      <c r="AN141" s="5">
        <v>-2.7566529999999999E-2</v>
      </c>
      <c r="AO141" s="5">
        <v>-3.9470659999999998E-2</v>
      </c>
      <c r="AP141" s="5">
        <v>-8.770246000000001E-2</v>
      </c>
      <c r="AQ141" s="5">
        <v>-0.116692507</v>
      </c>
      <c r="AR141" s="5">
        <v>-0.17098740000000001</v>
      </c>
      <c r="AS141" s="5">
        <v>-0.25065100000000001</v>
      </c>
      <c r="AT141" s="5">
        <v>-0.33275500000000002</v>
      </c>
      <c r="AU141" s="5">
        <v>-0.38624999999999998</v>
      </c>
      <c r="AV141" s="5">
        <v>-0.43717499999999998</v>
      </c>
      <c r="AW141" s="5">
        <v>-0.46690399999999999</v>
      </c>
      <c r="AX141" s="5">
        <v>-0.49034099999999997</v>
      </c>
      <c r="AY141" s="5">
        <v>-0.50865099999999996</v>
      </c>
      <c r="AZ141" s="5">
        <v>-0.51648899999999998</v>
      </c>
      <c r="BA141" s="5">
        <v>-0.52038899999999999</v>
      </c>
      <c r="BB141" s="5">
        <v>-0.51986999999999994</v>
      </c>
      <c r="BC141" s="5">
        <v>-0.51793800000000001</v>
      </c>
      <c r="BD141" s="5">
        <v>-0.51189700000000005</v>
      </c>
      <c r="BE141" s="5">
        <v>-0.50558999999999998</v>
      </c>
      <c r="BF141" s="5">
        <v>-0.50120399999999998</v>
      </c>
      <c r="BG141" s="5">
        <v>-0.50531899999999996</v>
      </c>
      <c r="BH141" s="5">
        <v>-0.50898200000000005</v>
      </c>
      <c r="BI141" s="5">
        <v>-0.51212400000000002</v>
      </c>
      <c r="BK141" t="s">
        <v>172</v>
      </c>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B6FA-CA91-478E-8537-3074973D4D63}">
  <sheetPr>
    <tabColor theme="8" tint="0.59999389629810485"/>
  </sheetPr>
  <dimension ref="A1:AF63"/>
  <sheetViews>
    <sheetView showGridLines="0" topLeftCell="A36" workbookViewId="0">
      <selection activeCell="I69" sqref="I69"/>
    </sheetView>
  </sheetViews>
  <sheetFormatPr defaultRowHeight="15" x14ac:dyDescent="0.25"/>
  <cols>
    <col min="1" max="1" width="67.5703125" bestFit="1" customWidth="1"/>
  </cols>
  <sheetData>
    <row r="1" spans="1:32" ht="18" thickBot="1" x14ac:dyDescent="0.35">
      <c r="A1" s="8" t="s">
        <v>215</v>
      </c>
      <c r="B1" s="1"/>
      <c r="C1" s="2"/>
      <c r="D1" s="1">
        <v>2022</v>
      </c>
      <c r="E1" s="2">
        <v>2023</v>
      </c>
      <c r="F1" s="1">
        <v>2024</v>
      </c>
      <c r="G1" s="2">
        <v>2025</v>
      </c>
      <c r="H1" s="1">
        <v>2026</v>
      </c>
      <c r="I1" s="2">
        <v>2027</v>
      </c>
      <c r="J1" s="1">
        <v>2028</v>
      </c>
      <c r="K1" s="2">
        <v>2029</v>
      </c>
      <c r="L1" s="1">
        <v>2030</v>
      </c>
      <c r="M1" s="2">
        <v>2031</v>
      </c>
      <c r="N1" s="1">
        <v>2032</v>
      </c>
      <c r="O1" s="2">
        <v>2033</v>
      </c>
      <c r="P1" s="1">
        <v>2034</v>
      </c>
      <c r="Q1" s="2">
        <v>2035</v>
      </c>
      <c r="R1" s="1">
        <v>2036</v>
      </c>
      <c r="S1" s="2">
        <v>2037</v>
      </c>
      <c r="T1" s="1">
        <v>2038</v>
      </c>
      <c r="U1" s="2">
        <v>2039</v>
      </c>
      <c r="V1" s="1">
        <v>2040</v>
      </c>
      <c r="W1" s="2">
        <v>2041</v>
      </c>
      <c r="X1" s="1">
        <v>2042</v>
      </c>
      <c r="Y1" s="2">
        <v>2043</v>
      </c>
      <c r="Z1" s="1">
        <v>2044</v>
      </c>
      <c r="AA1" s="2">
        <v>2045</v>
      </c>
      <c r="AB1" s="1">
        <v>2046</v>
      </c>
      <c r="AC1" s="2">
        <v>2047</v>
      </c>
      <c r="AD1" s="1">
        <v>2048</v>
      </c>
      <c r="AE1" s="2">
        <v>2049</v>
      </c>
      <c r="AF1" s="1">
        <v>2050</v>
      </c>
    </row>
    <row r="2" spans="1:32" ht="15.75" thickTop="1" x14ac:dyDescent="0.25">
      <c r="A2" s="4" t="s">
        <v>173</v>
      </c>
      <c r="B2" s="9"/>
      <c r="C2" s="9"/>
      <c r="D2" s="9">
        <v>1.2288917217978967E-14</v>
      </c>
      <c r="E2" s="9">
        <v>0</v>
      </c>
      <c r="F2" s="9">
        <v>0</v>
      </c>
      <c r="G2" s="9">
        <v>-3.6980197105678181E-4</v>
      </c>
      <c r="H2" s="9">
        <v>-7.6056327315832985E-4</v>
      </c>
      <c r="I2" s="9">
        <v>-1.556050898421261E-3</v>
      </c>
      <c r="J2" s="9">
        <v>-1.5845663240005063E-3</v>
      </c>
      <c r="K2" s="9">
        <v>-1.6141138111610634E-3</v>
      </c>
      <c r="L2" s="9">
        <v>-2.0411162456331626E-3</v>
      </c>
      <c r="M2" s="9">
        <v>-0.6305468613793066</v>
      </c>
      <c r="N2" s="9">
        <v>-2.34040856414929</v>
      </c>
      <c r="O2" s="9">
        <v>-3.6742176691761239</v>
      </c>
      <c r="P2" s="9">
        <v>-5.1926630857182197</v>
      </c>
      <c r="Q2" s="9">
        <v>-6.3306499479004144</v>
      </c>
      <c r="R2" s="9">
        <v>-6.6070116322836157</v>
      </c>
      <c r="S2" s="9">
        <v>-6.7940707289090811</v>
      </c>
      <c r="T2" s="9">
        <v>-7.0637086803368687</v>
      </c>
      <c r="U2" s="9">
        <v>-7.317782311109414</v>
      </c>
      <c r="V2" s="9">
        <v>-7.5198635145015835</v>
      </c>
      <c r="W2" s="9">
        <v>-7.7322184916711016</v>
      </c>
      <c r="X2" s="9">
        <v>-7.9189348053873037</v>
      </c>
      <c r="Y2" s="9">
        <v>-8.0860187995743136</v>
      </c>
      <c r="Z2" s="9">
        <v>-8.217666124672915</v>
      </c>
      <c r="AA2" s="9">
        <v>-8.3192142010785961</v>
      </c>
      <c r="AB2" s="9">
        <v>-8.3793848768441848</v>
      </c>
      <c r="AC2" s="9">
        <v>-8.3927152902409663</v>
      </c>
      <c r="AD2" s="9">
        <v>-8.3525468271880428</v>
      </c>
      <c r="AE2" s="9">
        <v>-8.2553888818857875</v>
      </c>
      <c r="AF2" s="9">
        <v>-8.0893904482614243</v>
      </c>
    </row>
    <row r="3" spans="1:32" x14ac:dyDescent="0.25">
      <c r="A3" s="4" t="s">
        <v>174</v>
      </c>
      <c r="B3" s="9"/>
      <c r="C3" s="9"/>
      <c r="D3" s="9">
        <v>3.6119990610001504E-4</v>
      </c>
      <c r="E3" s="9">
        <v>0</v>
      </c>
      <c r="F3" s="9">
        <v>0</v>
      </c>
      <c r="G3" s="9">
        <v>-3.831520385731405E-4</v>
      </c>
      <c r="H3" s="9">
        <v>-7.8511115210953039E-4</v>
      </c>
      <c r="I3" s="9">
        <v>-1.6051042314522894E-3</v>
      </c>
      <c r="J3" s="9">
        <v>-1.6355570093801966E-3</v>
      </c>
      <c r="K3" s="9">
        <v>-1.6670973334739299E-3</v>
      </c>
      <c r="L3" s="9">
        <v>-2.1122536055969737E-3</v>
      </c>
      <c r="M3" s="9">
        <v>-0.66288326294941913</v>
      </c>
      <c r="N3" s="9">
        <v>-2.473876698014648</v>
      </c>
      <c r="O3" s="9">
        <v>-3.9003508462234415</v>
      </c>
      <c r="P3" s="9">
        <v>-5.5196526960101275</v>
      </c>
      <c r="Q3" s="9">
        <v>-6.7350013969231108</v>
      </c>
      <c r="R3" s="9">
        <v>-7.0284689196386037</v>
      </c>
      <c r="S3" s="9">
        <v>-7.2305476329018452</v>
      </c>
      <c r="T3" s="9">
        <v>-7.5200389816055653</v>
      </c>
      <c r="U3" s="9">
        <v>-7.7947961613967207</v>
      </c>
      <c r="V3" s="9">
        <v>-8.0147707624590065</v>
      </c>
      <c r="W3" s="9">
        <v>-8.2492919623355192</v>
      </c>
      <c r="X3" s="9">
        <v>-8.4581620567128759</v>
      </c>
      <c r="Y3" s="9">
        <v>-8.6477978768484043</v>
      </c>
      <c r="Z3" s="9">
        <v>-8.800928021729284</v>
      </c>
      <c r="AA3" s="9">
        <v>-8.9238371042833222</v>
      </c>
      <c r="AB3" s="9">
        <v>-9.004585529439332</v>
      </c>
      <c r="AC3" s="9">
        <v>-9.0369376754353361</v>
      </c>
      <c r="AD3" s="9">
        <v>-9.0144431726106902</v>
      </c>
      <c r="AE3" s="9">
        <v>-8.9326712584761605</v>
      </c>
      <c r="AF3" s="9">
        <v>-8.7788989742556982</v>
      </c>
    </row>
    <row r="4" spans="1:32" x14ac:dyDescent="0.25">
      <c r="A4" s="4" t="s">
        <v>175</v>
      </c>
      <c r="B4" s="9"/>
      <c r="C4" s="9"/>
      <c r="D4" s="9">
        <v>0</v>
      </c>
      <c r="E4" s="9">
        <v>0</v>
      </c>
      <c r="F4" s="9">
        <v>0</v>
      </c>
      <c r="G4" s="9">
        <v>-7.2036767567277508E-4</v>
      </c>
      <c r="H4" s="9">
        <v>-7.3694139841828021E-4</v>
      </c>
      <c r="I4" s="9">
        <v>-7.5282497571963999E-4</v>
      </c>
      <c r="J4" s="9">
        <v>-7.6713001319284849E-4</v>
      </c>
      <c r="K4" s="9">
        <v>-7.8179359085432014E-4</v>
      </c>
      <c r="L4" s="9">
        <v>-7.9214822677434811E-4</v>
      </c>
      <c r="M4" s="9">
        <v>-0.38845414552151253</v>
      </c>
      <c r="N4" s="9">
        <v>-1.4303984099443732</v>
      </c>
      <c r="O4" s="9">
        <v>-2.2390152952629223</v>
      </c>
      <c r="P4" s="9">
        <v>-3.132958048518955</v>
      </c>
      <c r="Q4" s="9">
        <v>-3.7913401570649352</v>
      </c>
      <c r="R4" s="9">
        <v>-3.941180538746166</v>
      </c>
      <c r="S4" s="9">
        <v>-4.0411229735073091</v>
      </c>
      <c r="T4" s="9">
        <v>-4.1836406518010225</v>
      </c>
      <c r="U4" s="9">
        <v>-4.3140889349252216</v>
      </c>
      <c r="V4" s="9">
        <v>-4.4119414576418636</v>
      </c>
      <c r="W4" s="9">
        <v>-4.5149998117965815</v>
      </c>
      <c r="X4" s="9">
        <v>-4.6004216174779629</v>
      </c>
      <c r="Y4" s="9">
        <v>-4.6740011128574048</v>
      </c>
      <c r="Z4" s="9">
        <v>-4.7264151882108418</v>
      </c>
      <c r="AA4" s="9">
        <v>-4.7624846510589371</v>
      </c>
      <c r="AB4" s="9">
        <v>-4.7731980115990114</v>
      </c>
      <c r="AC4" s="9">
        <v>-4.7581779531056787</v>
      </c>
      <c r="AD4" s="9">
        <v>-4.7149620597963491</v>
      </c>
      <c r="AE4" s="9">
        <v>-4.6426518066427862</v>
      </c>
      <c r="AF4" s="9">
        <v>-4.5336714248520016</v>
      </c>
    </row>
    <row r="5" spans="1:32" x14ac:dyDescent="0.25">
      <c r="A5" s="4" t="s">
        <v>176</v>
      </c>
      <c r="B5" s="9"/>
      <c r="C5" s="9"/>
      <c r="D5" s="9">
        <v>0</v>
      </c>
      <c r="E5" s="9">
        <v>0</v>
      </c>
      <c r="F5" s="9">
        <v>0</v>
      </c>
      <c r="G5" s="9">
        <v>0</v>
      </c>
      <c r="H5" s="9">
        <v>0</v>
      </c>
      <c r="I5" s="9">
        <v>0</v>
      </c>
      <c r="J5" s="9">
        <v>0</v>
      </c>
      <c r="K5" s="9">
        <v>0</v>
      </c>
      <c r="L5" s="9">
        <v>0</v>
      </c>
      <c r="M5" s="9">
        <v>0</v>
      </c>
      <c r="N5" s="9">
        <v>3.5423308537092112E-3</v>
      </c>
      <c r="O5" s="9">
        <v>3.6341170912442106E-3</v>
      </c>
      <c r="P5" s="9">
        <v>7.4557315936618065E-3</v>
      </c>
      <c r="Q5" s="9">
        <v>7.6467214681696797E-3</v>
      </c>
      <c r="R5" s="9">
        <v>7.8419071518358724E-3</v>
      </c>
      <c r="S5" s="9">
        <v>8.0411707944667895E-3</v>
      </c>
      <c r="T5" s="9">
        <v>8.2443629168546927E-3</v>
      </c>
      <c r="U5" s="9">
        <v>8.4516565246779054E-3</v>
      </c>
      <c r="V5" s="9">
        <v>8.6632591180792664E-3</v>
      </c>
      <c r="W5" s="9">
        <v>8.8790233074352038E-3</v>
      </c>
      <c r="X5" s="9">
        <v>1.3648771610563649E-2</v>
      </c>
      <c r="Y5" s="9">
        <v>1.3985361987794929E-2</v>
      </c>
      <c r="Z5" s="9">
        <v>1.4328700386862726E-2</v>
      </c>
      <c r="AA5" s="9">
        <v>9.7856933163703863E-3</v>
      </c>
      <c r="AB5" s="9">
        <v>1.0023555355083345E-2</v>
      </c>
      <c r="AC5" s="9">
        <v>1.026588645929463E-2</v>
      </c>
      <c r="AD5" s="9">
        <v>1.0513036164843248E-2</v>
      </c>
      <c r="AE5" s="9">
        <v>5.3824210129710419E-3</v>
      </c>
      <c r="AF5" s="9">
        <v>1.1021712774163892E-2</v>
      </c>
    </row>
    <row r="6" spans="1:32" x14ac:dyDescent="0.25">
      <c r="A6" s="4" t="s">
        <v>177</v>
      </c>
      <c r="B6" s="9"/>
      <c r="C6" s="9"/>
      <c r="D6" s="9">
        <v>0</v>
      </c>
      <c r="E6" s="9">
        <v>0</v>
      </c>
      <c r="F6" s="9">
        <v>0</v>
      </c>
      <c r="G6" s="9">
        <v>-9.667253146840093E-4</v>
      </c>
      <c r="H6" s="9">
        <v>-9.8262715195117259E-4</v>
      </c>
      <c r="I6" s="9">
        <v>-9.9810360315168113E-4</v>
      </c>
      <c r="J6" s="9">
        <v>-1.0116337885661805E-3</v>
      </c>
      <c r="K6" s="9">
        <v>-1.0266308030282213E-3</v>
      </c>
      <c r="L6" s="9">
        <v>-1.0360976418393524E-3</v>
      </c>
      <c r="M6" s="9">
        <v>-0.50642732820264791</v>
      </c>
      <c r="N6" s="9">
        <v>-1.8586102207694757</v>
      </c>
      <c r="O6" s="9">
        <v>-2.8976381314236277</v>
      </c>
      <c r="P6" s="9">
        <v>-4.0431761947466809</v>
      </c>
      <c r="Q6" s="9">
        <v>-4.8787427770968321</v>
      </c>
      <c r="R6" s="9">
        <v>-5.0581111653284943</v>
      </c>
      <c r="S6" s="9">
        <v>-5.1735576220300743</v>
      </c>
      <c r="T6" s="9">
        <v>-5.3434766244282859</v>
      </c>
      <c r="U6" s="9">
        <v>-5.4980669953931942</v>
      </c>
      <c r="V6" s="9">
        <v>-5.6115192477226108</v>
      </c>
      <c r="W6" s="9">
        <v>-5.7318223612719823</v>
      </c>
      <c r="X6" s="9">
        <v>-5.8315125030347117</v>
      </c>
      <c r="Y6" s="9">
        <v>-5.9156912135131217</v>
      </c>
      <c r="Z6" s="9">
        <v>-5.9739574168572922</v>
      </c>
      <c r="AA6" s="9">
        <v>-6.0112927800468618</v>
      </c>
      <c r="AB6" s="9">
        <v>-6.0190322033234569</v>
      </c>
      <c r="AC6" s="9">
        <v>-5.9956574442860742</v>
      </c>
      <c r="AD6" s="9">
        <v>-5.9382228874676803</v>
      </c>
      <c r="AE6" s="9">
        <v>-5.8442913796702145</v>
      </c>
      <c r="AF6" s="9">
        <v>-5.7085464362543341</v>
      </c>
    </row>
    <row r="7" spans="1:32" x14ac:dyDescent="0.25">
      <c r="A7" s="4" t="s">
        <v>178</v>
      </c>
      <c r="B7" s="9"/>
      <c r="C7" s="9"/>
      <c r="D7" s="9">
        <v>7.75831303239615E-4</v>
      </c>
      <c r="E7" s="9">
        <v>0</v>
      </c>
      <c r="F7" s="9">
        <v>0</v>
      </c>
      <c r="G7" s="9">
        <v>0</v>
      </c>
      <c r="H7" s="9">
        <v>-8.4001848040461116E-4</v>
      </c>
      <c r="I7" s="9">
        <v>-2.5779397105772936E-3</v>
      </c>
      <c r="J7" s="9">
        <v>-2.6267632148018181E-3</v>
      </c>
      <c r="K7" s="9">
        <v>-2.6779258571531937E-3</v>
      </c>
      <c r="L7" s="9">
        <v>-3.6207286716367303E-3</v>
      </c>
      <c r="M7" s="9">
        <v>-0.97757119669470149</v>
      </c>
      <c r="N7" s="9">
        <v>-3.6720072579664746</v>
      </c>
      <c r="O7" s="9">
        <v>-5.81129425608031</v>
      </c>
      <c r="P7" s="9">
        <v>-8.2821074676646855</v>
      </c>
      <c r="Q7" s="9">
        <v>-10.167053548399902</v>
      </c>
      <c r="R7" s="9">
        <v>-10.658453782195934</v>
      </c>
      <c r="S7" s="9">
        <v>-11.01699335496188</v>
      </c>
      <c r="T7" s="9">
        <v>-11.523330724951506</v>
      </c>
      <c r="U7" s="9">
        <v>-12.02118270079435</v>
      </c>
      <c r="V7" s="9">
        <v>-12.447953402652962</v>
      </c>
      <c r="W7" s="9">
        <v>-12.912133104598976</v>
      </c>
      <c r="X7" s="9">
        <v>-13.354169453599091</v>
      </c>
      <c r="Y7" s="9">
        <v>-13.782924613987285</v>
      </c>
      <c r="Z7" s="9">
        <v>-14.173259337977717</v>
      </c>
      <c r="AA7" s="9">
        <v>-14.535154218779942</v>
      </c>
      <c r="AB7" s="9">
        <v>-14.855440837426428</v>
      </c>
      <c r="AC7" s="9">
        <v>-15.122978563369688</v>
      </c>
      <c r="AD7" s="9">
        <v>-15.328930657861321</v>
      </c>
      <c r="AE7" s="9">
        <v>-15.466087425069038</v>
      </c>
      <c r="AF7" s="9">
        <v>-15.517303338484203</v>
      </c>
    </row>
    <row r="8" spans="1:32" x14ac:dyDescent="0.25">
      <c r="A8" s="4" t="s">
        <v>179</v>
      </c>
      <c r="B8" s="9"/>
      <c r="C8" s="9"/>
      <c r="D8" s="9">
        <v>-8.1672655994763955E-3</v>
      </c>
      <c r="E8" s="9">
        <v>0</v>
      </c>
      <c r="F8" s="9">
        <v>0</v>
      </c>
      <c r="G8" s="9">
        <v>0</v>
      </c>
      <c r="H8" s="9">
        <v>0</v>
      </c>
      <c r="I8" s="9">
        <v>0</v>
      </c>
      <c r="J8" s="9">
        <v>0</v>
      </c>
      <c r="K8" s="9">
        <v>0</v>
      </c>
      <c r="L8" s="9">
        <v>0</v>
      </c>
      <c r="M8" s="9">
        <v>0.2951666461689777</v>
      </c>
      <c r="N8" s="9">
        <v>1.2370171548605502</v>
      </c>
      <c r="O8" s="9">
        <v>1.9896098154084245</v>
      </c>
      <c r="P8" s="9">
        <v>2.8187623871393916</v>
      </c>
      <c r="Q8" s="9">
        <v>3.3582089552238763</v>
      </c>
      <c r="R8" s="9">
        <v>3.2916392363397002</v>
      </c>
      <c r="S8" s="9">
        <v>3.2481070997476089</v>
      </c>
      <c r="T8" s="9">
        <v>3.2162458836443459</v>
      </c>
      <c r="U8" s="9">
        <v>3.1956951460575462</v>
      </c>
      <c r="V8" s="9">
        <v>3.1583580939804183</v>
      </c>
      <c r="W8" s="9">
        <v>3.1742532789595557</v>
      </c>
      <c r="X8" s="9">
        <v>3.1912544169611348</v>
      </c>
      <c r="Y8" s="9">
        <v>3.2086744855056333</v>
      </c>
      <c r="Z8" s="9">
        <v>3.2172176614155785</v>
      </c>
      <c r="AA8" s="9">
        <v>3.2268832758428743</v>
      </c>
      <c r="AB8" s="9">
        <v>3.2387759660486961</v>
      </c>
      <c r="AC8" s="9">
        <v>3.2410003364360125</v>
      </c>
      <c r="AD8" s="9">
        <v>3.2450704225352167</v>
      </c>
      <c r="AE8" s="9">
        <v>3.2396918894426774</v>
      </c>
      <c r="AF8" s="9">
        <v>3.225071225071237</v>
      </c>
    </row>
    <row r="9" spans="1:32" x14ac:dyDescent="0.25">
      <c r="A9" s="4" t="s">
        <v>180</v>
      </c>
      <c r="B9" s="9"/>
      <c r="C9" s="9"/>
      <c r="D9" s="9">
        <v>-2.2370363742062311E-3</v>
      </c>
      <c r="E9" s="9">
        <v>0</v>
      </c>
      <c r="F9" s="9">
        <v>0</v>
      </c>
      <c r="G9" s="9">
        <v>0</v>
      </c>
      <c r="H9" s="9">
        <v>2.4910943377367645E-3</v>
      </c>
      <c r="I9" s="9">
        <v>3.1075201988878505E-3</v>
      </c>
      <c r="J9" s="9">
        <v>6.2936622820812501E-3</v>
      </c>
      <c r="K9" s="9">
        <v>6.336734047271338E-3</v>
      </c>
      <c r="L9" s="9">
        <v>3.251609546718051E-3</v>
      </c>
      <c r="M9" s="9">
        <v>-10.897503609027847</v>
      </c>
      <c r="N9" s="9">
        <v>-33.577707391722122</v>
      </c>
      <c r="O9" s="9">
        <v>-46.083333333333329</v>
      </c>
      <c r="P9" s="9">
        <v>-56.536802919169951</v>
      </c>
      <c r="Q9" s="9">
        <v>-62.424242424242422</v>
      </c>
      <c r="R9" s="9">
        <v>-62.759173698881213</v>
      </c>
      <c r="S9" s="9">
        <v>-62.776659959758554</v>
      </c>
      <c r="T9" s="9">
        <v>-63.409841219933973</v>
      </c>
      <c r="U9" s="9">
        <v>-64.057038449316806</v>
      </c>
      <c r="V9" s="9">
        <v>-64.514931529450578</v>
      </c>
      <c r="W9" s="9">
        <v>-65.142545240794377</v>
      </c>
      <c r="X9" s="9">
        <v>-65.748451847106551</v>
      </c>
      <c r="Y9" s="9">
        <v>-66.359865180191861</v>
      </c>
      <c r="Z9" s="9">
        <v>-66.915346469478209</v>
      </c>
      <c r="AA9" s="9">
        <v>-67.456148161339158</v>
      </c>
      <c r="AB9" s="9">
        <v>-67.959451509254649</v>
      </c>
      <c r="AC9" s="9">
        <v>-68.415245276079261</v>
      </c>
      <c r="AD9" s="9">
        <v>-68.820618171631338</v>
      </c>
      <c r="AE9" s="9">
        <v>-69.185192207422858</v>
      </c>
      <c r="AF9" s="9">
        <v>-69.499759499759492</v>
      </c>
    </row>
    <row r="10" spans="1:32" x14ac:dyDescent="0.25">
      <c r="A10" s="4" t="s">
        <v>181</v>
      </c>
      <c r="B10" s="9"/>
      <c r="C10" s="9"/>
      <c r="D10" s="9">
        <v>0</v>
      </c>
      <c r="E10" s="9">
        <v>0</v>
      </c>
      <c r="F10" s="9">
        <v>0</v>
      </c>
      <c r="G10" s="9">
        <v>2.5481277630295767E-4</v>
      </c>
      <c r="H10" s="9">
        <v>5.1013641047497249E-4</v>
      </c>
      <c r="I10" s="9">
        <v>7.6597439603647455E-4</v>
      </c>
      <c r="J10" s="9">
        <v>7.6674180735292121E-4</v>
      </c>
      <c r="K10" s="9">
        <v>7.6924654863624918E-4</v>
      </c>
      <c r="L10" s="9">
        <v>1.0307737503132723E-3</v>
      </c>
      <c r="M10" s="9">
        <v>-1.1116593010927653</v>
      </c>
      <c r="N10" s="9">
        <v>-3.7958352436904885</v>
      </c>
      <c r="O10" s="9">
        <v>-5.5887739417657745</v>
      </c>
      <c r="P10" s="9">
        <v>-7.4223353865996602</v>
      </c>
      <c r="Q10" s="9">
        <v>-8.6582983392830197</v>
      </c>
      <c r="R10" s="9">
        <v>-8.7623851868430762</v>
      </c>
      <c r="S10" s="9">
        <v>-8.7682148565561917</v>
      </c>
      <c r="T10" s="9">
        <v>-9.0016482640058122</v>
      </c>
      <c r="U10" s="9">
        <v>-9.2495412349685129</v>
      </c>
      <c r="V10" s="9">
        <v>-9.4722622751764547</v>
      </c>
      <c r="W10" s="9">
        <v>-9.6596164236372921</v>
      </c>
      <c r="X10" s="9">
        <v>-9.8422248142918587</v>
      </c>
      <c r="Y10" s="9">
        <v>-10.02843040108165</v>
      </c>
      <c r="Z10" s="9">
        <v>-10.203277019266</v>
      </c>
      <c r="AA10" s="9">
        <v>-10.380186346264333</v>
      </c>
      <c r="AB10" s="9">
        <v>-10.522689117742866</v>
      </c>
      <c r="AC10" s="9">
        <v>-10.655946310243095</v>
      </c>
      <c r="AD10" s="9">
        <v>-10.777478709791287</v>
      </c>
      <c r="AE10" s="9">
        <v>-10.893815886828008</v>
      </c>
      <c r="AF10" s="9">
        <v>-10.998823197287331</v>
      </c>
    </row>
    <row r="11" spans="1:32" x14ac:dyDescent="0.25">
      <c r="A11" s="4" t="s">
        <v>182</v>
      </c>
      <c r="B11" s="9"/>
      <c r="C11" s="9"/>
      <c r="D11" s="9">
        <v>0</v>
      </c>
      <c r="E11" s="9">
        <v>0</v>
      </c>
      <c r="F11" s="9">
        <v>0</v>
      </c>
      <c r="G11" s="9">
        <v>0</v>
      </c>
      <c r="H11" s="9">
        <v>0</v>
      </c>
      <c r="I11" s="9">
        <v>0</v>
      </c>
      <c r="J11" s="9">
        <v>2.9188558085227374E-2</v>
      </c>
      <c r="K11" s="9">
        <v>0</v>
      </c>
      <c r="L11" s="9">
        <v>0</v>
      </c>
      <c r="M11" s="9">
        <v>-7.4125874125874036</v>
      </c>
      <c r="N11" s="9">
        <v>-24.018538713195202</v>
      </c>
      <c r="O11" s="9">
        <v>-34.049893842887478</v>
      </c>
      <c r="P11" s="9">
        <v>-43.214756258234523</v>
      </c>
      <c r="Q11" s="9">
        <v>-48.730034040324696</v>
      </c>
      <c r="R11" s="9">
        <v>-49.102263856362214</v>
      </c>
      <c r="S11" s="9">
        <v>-49.132798343256532</v>
      </c>
      <c r="T11" s="9">
        <v>-49.755343806335304</v>
      </c>
      <c r="U11" s="9">
        <v>-50.410046130189642</v>
      </c>
      <c r="V11" s="9">
        <v>-50.880326613932127</v>
      </c>
      <c r="W11" s="9">
        <v>-51.498222447943114</v>
      </c>
      <c r="X11" s="9">
        <v>-52.085967130214918</v>
      </c>
      <c r="Y11" s="9">
        <v>-52.719033232628405</v>
      </c>
      <c r="Z11" s="9">
        <v>-53.286502759658809</v>
      </c>
      <c r="AA11" s="9">
        <v>-53.825000000000003</v>
      </c>
      <c r="AB11" s="9">
        <v>-54.348367804634933</v>
      </c>
      <c r="AC11" s="9">
        <v>-54.832298136645967</v>
      </c>
      <c r="AD11" s="9">
        <v>-55.241635687732348</v>
      </c>
      <c r="AE11" s="9">
        <v>-55.624227441285541</v>
      </c>
      <c r="AF11" s="9">
        <v>-55.958549222797927</v>
      </c>
    </row>
    <row r="12" spans="1:32" x14ac:dyDescent="0.25">
      <c r="A12" s="4" t="s">
        <v>183</v>
      </c>
      <c r="B12" s="9"/>
      <c r="C12" s="9"/>
      <c r="D12" s="9">
        <v>0</v>
      </c>
      <c r="E12" s="9">
        <v>0</v>
      </c>
      <c r="F12" s="9">
        <v>0</v>
      </c>
      <c r="G12" s="9">
        <v>0</v>
      </c>
      <c r="H12" s="9">
        <v>0</v>
      </c>
      <c r="I12" s="9">
        <v>3.1813192931034388E-4</v>
      </c>
      <c r="J12" s="9">
        <v>3.1870986247595158E-4</v>
      </c>
      <c r="K12" s="9">
        <v>0</v>
      </c>
      <c r="L12" s="9">
        <v>3.2186009385365324E-4</v>
      </c>
      <c r="M12" s="9">
        <v>-1.9062267884024812E-2</v>
      </c>
      <c r="N12" s="9">
        <v>-7.5688818484149281E-2</v>
      </c>
      <c r="O12" s="9">
        <v>-0.12073721939775831</v>
      </c>
      <c r="P12" s="9">
        <v>-0.17263611829450679</v>
      </c>
      <c r="Q12" s="9">
        <v>-0.20863036690790412</v>
      </c>
      <c r="R12" s="9">
        <v>-0.20840569642236378</v>
      </c>
      <c r="S12" s="9">
        <v>-0.20990452130625004</v>
      </c>
      <c r="T12" s="9">
        <v>-0.21213791229116671</v>
      </c>
      <c r="U12" s="9">
        <v>-0.214964607612808</v>
      </c>
      <c r="V12" s="9">
        <v>-0.2164629024002328</v>
      </c>
      <c r="W12" s="9">
        <v>-0.21839044276202349</v>
      </c>
      <c r="X12" s="9">
        <v>-0.21992827564343309</v>
      </c>
      <c r="Y12" s="9">
        <v>-0.22188522627503518</v>
      </c>
      <c r="Z12" s="9">
        <v>-0.22305101638923447</v>
      </c>
      <c r="AA12" s="9">
        <v>-0.22426970658722364</v>
      </c>
      <c r="AB12" s="9">
        <v>-0.22471362219667751</v>
      </c>
      <c r="AC12" s="9">
        <v>-0.2251590797846274</v>
      </c>
      <c r="AD12" s="9">
        <v>-0.22477798567808005</v>
      </c>
      <c r="AE12" s="9">
        <v>-0.22401986172424318</v>
      </c>
      <c r="AF12" s="9">
        <v>-0.22323547009429454</v>
      </c>
    </row>
    <row r="13" spans="1:32" x14ac:dyDescent="0.25">
      <c r="A13" s="4" t="s">
        <v>184</v>
      </c>
      <c r="B13" s="9"/>
      <c r="C13" s="9"/>
      <c r="D13" s="9">
        <v>0</v>
      </c>
      <c r="E13" s="9">
        <v>0</v>
      </c>
      <c r="F13" s="9">
        <v>0</v>
      </c>
      <c r="G13" s="9">
        <v>1.3479087196183659E-3</v>
      </c>
      <c r="H13" s="9">
        <v>1.3527223537337428E-3</v>
      </c>
      <c r="I13" s="9">
        <v>2.7054447074674856E-3</v>
      </c>
      <c r="J13" s="9">
        <v>2.6999662504275674E-3</v>
      </c>
      <c r="K13" s="9">
        <v>2.6969443620435025E-3</v>
      </c>
      <c r="L13" s="9">
        <v>4.0638292108069272E-3</v>
      </c>
      <c r="M13" s="9">
        <v>-5.34482523118111</v>
      </c>
      <c r="N13" s="9">
        <v>-18.016435950554957</v>
      </c>
      <c r="O13" s="9">
        <v>-26.048668718684866</v>
      </c>
      <c r="P13" s="9">
        <v>-34.069575586151437</v>
      </c>
      <c r="Q13" s="9">
        <v>-39.122745944440574</v>
      </c>
      <c r="R13" s="9">
        <v>-39.464253088415113</v>
      </c>
      <c r="S13" s="9">
        <v>-39.527922198828399</v>
      </c>
      <c r="T13" s="9">
        <v>-40.123616130327541</v>
      </c>
      <c r="U13" s="9">
        <v>-40.740102528755429</v>
      </c>
      <c r="V13" s="9">
        <v>-41.190674677321994</v>
      </c>
      <c r="W13" s="9">
        <v>-41.798021055053788</v>
      </c>
      <c r="X13" s="9">
        <v>-42.390960126673377</v>
      </c>
      <c r="Y13" s="9">
        <v>-42.994653947576985</v>
      </c>
      <c r="Z13" s="9">
        <v>-43.553971780592661</v>
      </c>
      <c r="AA13" s="9">
        <v>-44.103926864141194</v>
      </c>
      <c r="AB13" s="9">
        <v>-44.618898912792041</v>
      </c>
      <c r="AC13" s="9">
        <v>-45.096109309865675</v>
      </c>
      <c r="AD13" s="9">
        <v>-45.527925107961622</v>
      </c>
      <c r="AE13" s="9">
        <v>-45.924421556538775</v>
      </c>
      <c r="AF13" s="9">
        <v>-46.27448702496261</v>
      </c>
    </row>
    <row r="14" spans="1:32" x14ac:dyDescent="0.25">
      <c r="A14" s="4" t="s">
        <v>190</v>
      </c>
      <c r="B14" s="9"/>
      <c r="C14" s="9"/>
      <c r="D14" s="9">
        <v>0</v>
      </c>
      <c r="E14" s="9">
        <v>0</v>
      </c>
      <c r="F14" s="9">
        <v>0</v>
      </c>
      <c r="G14" s="9">
        <v>0</v>
      </c>
      <c r="H14" s="9">
        <v>-3.0626933325094774E-3</v>
      </c>
      <c r="I14" s="9">
        <v>0</v>
      </c>
      <c r="J14" s="9">
        <v>-3.1174013342543496E-3</v>
      </c>
      <c r="K14" s="9">
        <v>-3.1361726149473444E-3</v>
      </c>
      <c r="L14" s="9">
        <v>0</v>
      </c>
      <c r="M14" s="9">
        <v>0.18938775510203446</v>
      </c>
      <c r="N14" s="9">
        <v>0.74372583710110551</v>
      </c>
      <c r="O14" s="9">
        <v>1.1540358375801383</v>
      </c>
      <c r="P14" s="9">
        <v>1.6179092650069318</v>
      </c>
      <c r="Q14" s="9">
        <v>1.9163820828221976</v>
      </c>
      <c r="R14" s="9">
        <v>1.9033333333333384</v>
      </c>
      <c r="S14" s="9">
        <v>1.8969099805616993</v>
      </c>
      <c r="T14" s="9">
        <v>1.8934672012398512</v>
      </c>
      <c r="U14" s="9">
        <v>1.892733798334133</v>
      </c>
      <c r="V14" s="9">
        <v>1.883001906837386</v>
      </c>
      <c r="W14" s="9">
        <v>1.8956372968349056</v>
      </c>
      <c r="X14" s="9">
        <v>1.9079377084121105</v>
      </c>
      <c r="Y14" s="9">
        <v>1.9165026416657993</v>
      </c>
      <c r="Z14" s="9">
        <v>1.9249445061043244</v>
      </c>
      <c r="AA14" s="9">
        <v>1.9298428954610416</v>
      </c>
      <c r="AB14" s="9">
        <v>1.9349872283844749</v>
      </c>
      <c r="AC14" s="9">
        <v>1.9399732902228048</v>
      </c>
      <c r="AD14" s="9">
        <v>1.9382171226831404</v>
      </c>
      <c r="AE14" s="9">
        <v>1.9364448857994114</v>
      </c>
      <c r="AF14" s="9">
        <v>1.92787399330055</v>
      </c>
    </row>
    <row r="15" spans="1:32" x14ac:dyDescent="0.25">
      <c r="A15" s="4" t="s">
        <v>185</v>
      </c>
      <c r="B15" s="9"/>
      <c r="C15" s="9"/>
      <c r="D15" s="9">
        <v>0</v>
      </c>
      <c r="E15" s="9">
        <v>0</v>
      </c>
      <c r="F15" s="9">
        <v>0</v>
      </c>
      <c r="G15" s="9">
        <v>0</v>
      </c>
      <c r="H15" s="9">
        <v>0</v>
      </c>
      <c r="I15" s="9">
        <v>3.9304777102517447E-4</v>
      </c>
      <c r="J15" s="9">
        <v>0</v>
      </c>
      <c r="K15" s="9">
        <v>0</v>
      </c>
      <c r="L15" s="9">
        <v>0</v>
      </c>
      <c r="M15" s="9">
        <v>0</v>
      </c>
      <c r="N15" s="9">
        <v>3.0019482643099638E-4</v>
      </c>
      <c r="O15" s="9">
        <v>0</v>
      </c>
      <c r="P15" s="9">
        <v>0</v>
      </c>
      <c r="Q15" s="9">
        <v>0</v>
      </c>
      <c r="R15" s="9">
        <v>0</v>
      </c>
      <c r="S15" s="9">
        <v>0</v>
      </c>
      <c r="T15" s="9">
        <v>0</v>
      </c>
      <c r="U15" s="9">
        <v>0</v>
      </c>
      <c r="V15" s="9">
        <v>0</v>
      </c>
      <c r="W15" s="9">
        <v>0</v>
      </c>
      <c r="X15" s="9">
        <v>0</v>
      </c>
      <c r="Y15" s="9">
        <v>0</v>
      </c>
      <c r="Z15" s="9">
        <v>0</v>
      </c>
      <c r="AA15" s="9">
        <v>2.2305695089225953E-4</v>
      </c>
      <c r="AB15" s="9">
        <v>0</v>
      </c>
      <c r="AC15" s="9">
        <v>0</v>
      </c>
      <c r="AD15" s="9">
        <v>0</v>
      </c>
      <c r="AE15" s="9">
        <v>2.3009717004254419E-4</v>
      </c>
      <c r="AF15" s="9">
        <v>0</v>
      </c>
    </row>
    <row r="16" spans="1:32" x14ac:dyDescent="0.25">
      <c r="A16" s="4" t="s">
        <v>186</v>
      </c>
      <c r="B16" s="9"/>
      <c r="C16" s="9"/>
      <c r="D16" s="9">
        <v>0</v>
      </c>
      <c r="E16" s="9">
        <v>0</v>
      </c>
      <c r="F16" s="9">
        <v>0</v>
      </c>
      <c r="G16" s="9">
        <v>0</v>
      </c>
      <c r="H16" s="9">
        <v>0</v>
      </c>
      <c r="I16" s="9">
        <v>1.0168595310400775E-3</v>
      </c>
      <c r="J16" s="9">
        <v>0</v>
      </c>
      <c r="K16" s="9">
        <v>0</v>
      </c>
      <c r="L16" s="9">
        <v>0</v>
      </c>
      <c r="M16" s="9">
        <v>0</v>
      </c>
      <c r="N16" s="9">
        <v>5.6485367465426402E-4</v>
      </c>
      <c r="O16" s="9">
        <v>0</v>
      </c>
      <c r="P16" s="9">
        <v>0</v>
      </c>
      <c r="Q16" s="9">
        <v>0</v>
      </c>
      <c r="R16" s="9">
        <v>0</v>
      </c>
      <c r="S16" s="9">
        <v>0</v>
      </c>
      <c r="T16" s="9">
        <v>0</v>
      </c>
      <c r="U16" s="9">
        <v>0</v>
      </c>
      <c r="V16" s="9">
        <v>0</v>
      </c>
      <c r="W16" s="9">
        <v>0</v>
      </c>
      <c r="X16" s="9">
        <v>0</v>
      </c>
      <c r="Y16" s="9">
        <v>0</v>
      </c>
      <c r="Z16" s="9">
        <v>0</v>
      </c>
      <c r="AA16" s="9">
        <v>3.4218918955832592E-4</v>
      </c>
      <c r="AB16" s="9">
        <v>0</v>
      </c>
      <c r="AC16" s="9">
        <v>0</v>
      </c>
      <c r="AD16" s="9">
        <v>0</v>
      </c>
      <c r="AE16" s="9">
        <v>3.5904193250646077E-4</v>
      </c>
      <c r="AF16" s="9">
        <v>0</v>
      </c>
    </row>
    <row r="17" spans="1:32" x14ac:dyDescent="0.25">
      <c r="A17" s="4" t="s">
        <v>187</v>
      </c>
      <c r="B17" s="9"/>
      <c r="C17" s="9"/>
      <c r="D17" s="9">
        <v>0</v>
      </c>
      <c r="E17" s="9">
        <v>0</v>
      </c>
      <c r="F17" s="9">
        <v>0</v>
      </c>
      <c r="G17" s="9">
        <v>1.9251168065261394E-4</v>
      </c>
      <c r="H17" s="9">
        <v>0</v>
      </c>
      <c r="I17" s="9">
        <v>0</v>
      </c>
      <c r="J17" s="9">
        <v>0</v>
      </c>
      <c r="K17" s="9">
        <v>0</v>
      </c>
      <c r="L17" s="9">
        <v>0</v>
      </c>
      <c r="M17" s="9">
        <v>-2.4951819232002843</v>
      </c>
      <c r="N17" s="9">
        <v>-8.5644480246443564</v>
      </c>
      <c r="O17" s="9">
        <v>-12.97455699682588</v>
      </c>
      <c r="P17" s="9">
        <v>-17.681244554742985</v>
      </c>
      <c r="Q17" s="9">
        <v>-21.513021559621695</v>
      </c>
      <c r="R17" s="9">
        <v>-23.351230800956227</v>
      </c>
      <c r="S17" s="9">
        <v>-26.497461040863911</v>
      </c>
      <c r="T17" s="9">
        <v>-29.65740211142672</v>
      </c>
      <c r="U17" s="9">
        <v>-33.791768930966818</v>
      </c>
      <c r="V17" s="9">
        <v>-38.708503979478557</v>
      </c>
      <c r="W17" s="9">
        <v>-44.522266509907375</v>
      </c>
      <c r="X17" s="9">
        <v>-50.692153963637544</v>
      </c>
      <c r="Y17" s="9">
        <v>-55.925734363017</v>
      </c>
      <c r="Z17" s="9">
        <v>-60.182967717214289</v>
      </c>
      <c r="AA17" s="9">
        <v>-60.610472122865701</v>
      </c>
      <c r="AB17" s="9">
        <v>-59.851208927464356</v>
      </c>
      <c r="AC17" s="9">
        <v>-59.058570092310021</v>
      </c>
      <c r="AD17" s="9">
        <v>-63.484730795960914</v>
      </c>
      <c r="AE17" s="9">
        <v>-68.739608324499244</v>
      </c>
      <c r="AF17" s="9">
        <v>-75.363573407202196</v>
      </c>
    </row>
    <row r="18" spans="1:32" x14ac:dyDescent="0.25">
      <c r="A18" s="4" t="s">
        <v>188</v>
      </c>
      <c r="B18" s="9"/>
      <c r="C18" s="9"/>
      <c r="D18" s="9">
        <v>0</v>
      </c>
      <c r="E18" s="9">
        <v>0</v>
      </c>
      <c r="F18" s="9">
        <v>0</v>
      </c>
      <c r="G18" s="9">
        <v>1.4803213482074E-4</v>
      </c>
      <c r="H18" s="9">
        <v>0</v>
      </c>
      <c r="I18" s="9">
        <v>0</v>
      </c>
      <c r="J18" s="9">
        <v>0</v>
      </c>
      <c r="K18" s="9">
        <v>0</v>
      </c>
      <c r="L18" s="9">
        <v>0</v>
      </c>
      <c r="M18" s="9">
        <v>-1.7291536765414588</v>
      </c>
      <c r="N18" s="9">
        <v>-5.8638614411462324</v>
      </c>
      <c r="O18" s="9">
        <v>-8.7217116647905755</v>
      </c>
      <c r="P18" s="9">
        <v>-11.670108212661392</v>
      </c>
      <c r="Q18" s="9">
        <v>-13.870319410207562</v>
      </c>
      <c r="R18" s="9">
        <v>-14.630738236406</v>
      </c>
      <c r="S18" s="9">
        <v>-15.747419531759698</v>
      </c>
      <c r="T18" s="9">
        <v>-16.883930394662038</v>
      </c>
      <c r="U18" s="9">
        <v>-18.234563640600431</v>
      </c>
      <c r="V18" s="9">
        <v>-19.56053916830151</v>
      </c>
      <c r="W18" s="9">
        <v>-21.011800847170917</v>
      </c>
      <c r="X18" s="9">
        <v>-22.351293458559901</v>
      </c>
      <c r="Y18" s="9">
        <v>-23.381726804315893</v>
      </c>
      <c r="Z18" s="9">
        <v>-24.11986025262026</v>
      </c>
      <c r="AA18" s="9">
        <v>-24.197949985181079</v>
      </c>
      <c r="AB18" s="9">
        <v>-24.04943949410751</v>
      </c>
      <c r="AC18" s="9">
        <v>-23.86501170209111</v>
      </c>
      <c r="AD18" s="9">
        <v>-24.462437579748261</v>
      </c>
      <c r="AE18" s="9">
        <v>-25.072142290237895</v>
      </c>
      <c r="AF18" s="9">
        <v>-25.720001350530083</v>
      </c>
    </row>
    <row r="19" spans="1:32" x14ac:dyDescent="0.25">
      <c r="A19" s="4" t="s">
        <v>189</v>
      </c>
      <c r="B19" s="9"/>
      <c r="C19" s="9"/>
      <c r="D19" s="9">
        <v>0</v>
      </c>
      <c r="E19" s="9">
        <v>0</v>
      </c>
      <c r="F19" s="9">
        <v>0</v>
      </c>
      <c r="G19" s="9">
        <v>0</v>
      </c>
      <c r="H19" s="9">
        <v>-2.878965414879479E-4</v>
      </c>
      <c r="I19" s="9">
        <v>2.8849205205354317E-4</v>
      </c>
      <c r="J19" s="9">
        <v>0</v>
      </c>
      <c r="K19" s="9">
        <v>-2.9047306444237783E-4</v>
      </c>
      <c r="L19" s="9">
        <v>2.9204754535007638E-4</v>
      </c>
      <c r="M19" s="9">
        <v>0</v>
      </c>
      <c r="N19" s="9">
        <v>3.0384700694355499E-4</v>
      </c>
      <c r="O19" s="9">
        <v>0</v>
      </c>
      <c r="P19" s="9">
        <v>-1.1310052460207885E-14</v>
      </c>
      <c r="Q19" s="9">
        <v>0</v>
      </c>
      <c r="R19" s="9">
        <v>3.2948386352701583E-4</v>
      </c>
      <c r="S19" s="9">
        <v>3.3443921232798767E-4</v>
      </c>
      <c r="T19" s="9">
        <v>0</v>
      </c>
      <c r="U19" s="9">
        <v>-3.447776528785977E-4</v>
      </c>
      <c r="V19" s="9">
        <v>-3.5050700837436333E-4</v>
      </c>
      <c r="W19" s="9">
        <v>-3.5291169796322993E-4</v>
      </c>
      <c r="X19" s="9">
        <v>1.2623163680165508E-14</v>
      </c>
      <c r="Y19" s="9">
        <v>-3.5773183705946912E-4</v>
      </c>
      <c r="Z19" s="9">
        <v>0</v>
      </c>
      <c r="AA19" s="9">
        <v>-1.28847089329836E-14</v>
      </c>
      <c r="AB19" s="9">
        <v>-1.2934480208251723E-14</v>
      </c>
      <c r="AC19" s="9">
        <v>0</v>
      </c>
      <c r="AD19" s="9">
        <v>0</v>
      </c>
      <c r="AE19" s="9">
        <v>3.6835397343345296E-4</v>
      </c>
      <c r="AF19" s="9">
        <v>-1.313839389808881E-14</v>
      </c>
    </row>
    <row r="20" spans="1:32" x14ac:dyDescent="0.25">
      <c r="A20" s="4" t="s">
        <v>191</v>
      </c>
      <c r="B20" s="9"/>
      <c r="C20" s="9"/>
      <c r="D20" s="9">
        <v>0</v>
      </c>
      <c r="E20" s="9">
        <v>0</v>
      </c>
      <c r="F20" s="9">
        <v>0</v>
      </c>
      <c r="G20" s="9">
        <v>3.0582442620707273E-4</v>
      </c>
      <c r="H20" s="9">
        <v>3.310918415533976E-4</v>
      </c>
      <c r="I20" s="9">
        <v>-3.7282549531104697E-4</v>
      </c>
      <c r="J20" s="9">
        <v>0</v>
      </c>
      <c r="K20" s="9">
        <v>4.7231747292827232E-4</v>
      </c>
      <c r="L20" s="9">
        <v>-5.2688982208679794E-4</v>
      </c>
      <c r="M20" s="9">
        <v>-5.066625170020985</v>
      </c>
      <c r="N20" s="9">
        <v>-17.499457399860134</v>
      </c>
      <c r="O20" s="9">
        <v>-26.786808480446854</v>
      </c>
      <c r="P20" s="9">
        <v>-36.955771989846546</v>
      </c>
      <c r="Q20" s="9">
        <v>-46.117985393726109</v>
      </c>
      <c r="R20" s="9">
        <v>-53.434640894116392</v>
      </c>
      <c r="S20" s="9">
        <v>-70.685692284357501</v>
      </c>
      <c r="T20" s="9">
        <v>-90.265995898676636</v>
      </c>
      <c r="U20" s="9">
        <v>-126.21327507707392</v>
      </c>
      <c r="V20" s="9">
        <v>-204.21216332473026</v>
      </c>
      <c r="W20" s="9">
        <v>-508.42406876790756</v>
      </c>
      <c r="X20" s="9">
        <v>2748.8546255507026</v>
      </c>
      <c r="Y20" s="9">
        <v>553.95283102199392</v>
      </c>
      <c r="Z20" s="9">
        <v>365.60172253258861</v>
      </c>
      <c r="AA20" s="9">
        <v>394.69487694625781</v>
      </c>
      <c r="AB20" s="9">
        <v>456.53692251727853</v>
      </c>
      <c r="AC20" s="9">
        <v>534.47627191107358</v>
      </c>
      <c r="AD20" s="9">
        <v>333.20459178199746</v>
      </c>
      <c r="AE20" s="9">
        <v>238.92487297831917</v>
      </c>
      <c r="AF20" s="9">
        <v>182.1175626811702</v>
      </c>
    </row>
    <row r="23" spans="1:32" ht="18" thickBot="1" x14ac:dyDescent="0.35">
      <c r="A23" s="13" t="s">
        <v>216</v>
      </c>
      <c r="B23" s="1"/>
      <c r="C23" s="2"/>
      <c r="D23" s="1">
        <v>2022</v>
      </c>
      <c r="E23" s="2">
        <v>2023</v>
      </c>
      <c r="F23" s="1">
        <v>2024</v>
      </c>
      <c r="G23" s="2">
        <v>2025</v>
      </c>
      <c r="H23" s="1">
        <v>2026</v>
      </c>
      <c r="I23" s="2">
        <v>2027</v>
      </c>
      <c r="J23" s="1">
        <v>2028</v>
      </c>
      <c r="K23" s="2">
        <v>2029</v>
      </c>
      <c r="L23" s="1">
        <v>2030</v>
      </c>
      <c r="M23" s="2">
        <v>2031</v>
      </c>
      <c r="N23" s="1">
        <v>2032</v>
      </c>
      <c r="O23" s="2">
        <v>2033</v>
      </c>
      <c r="P23" s="1">
        <v>2034</v>
      </c>
      <c r="Q23" s="2">
        <v>2035</v>
      </c>
      <c r="R23" s="1">
        <v>2036</v>
      </c>
      <c r="S23" s="2">
        <v>2037</v>
      </c>
      <c r="T23" s="1">
        <v>2038</v>
      </c>
      <c r="U23" s="2">
        <v>2039</v>
      </c>
      <c r="V23" s="1">
        <v>2040</v>
      </c>
      <c r="W23" s="2">
        <v>2041</v>
      </c>
      <c r="X23" s="1">
        <v>2042</v>
      </c>
      <c r="Y23" s="2">
        <v>2043</v>
      </c>
      <c r="Z23" s="1">
        <v>2044</v>
      </c>
      <c r="AA23" s="2">
        <v>2045</v>
      </c>
      <c r="AB23" s="1">
        <v>2046</v>
      </c>
      <c r="AC23" s="2">
        <v>2047</v>
      </c>
      <c r="AD23" s="1">
        <v>2048</v>
      </c>
      <c r="AE23" s="2">
        <v>2049</v>
      </c>
      <c r="AF23" s="1">
        <v>2050</v>
      </c>
    </row>
    <row r="24" spans="1:32" ht="15.75" thickTop="1" x14ac:dyDescent="0.25">
      <c r="A24" s="4" t="s">
        <v>173</v>
      </c>
      <c r="B24" s="14"/>
      <c r="C24" s="14"/>
      <c r="D24" s="14">
        <v>28.9099</v>
      </c>
      <c r="E24" s="14">
        <v>28.353200000000001</v>
      </c>
      <c r="F24" s="14">
        <v>27.690000000000005</v>
      </c>
      <c r="G24" s="14">
        <v>27.041399999999996</v>
      </c>
      <c r="H24" s="14">
        <v>26.296099999999999</v>
      </c>
      <c r="I24" s="14">
        <v>25.7057</v>
      </c>
      <c r="J24" s="14">
        <v>25.243099999999998</v>
      </c>
      <c r="K24" s="14">
        <v>24.781000000000002</v>
      </c>
      <c r="L24" s="14">
        <v>24.495900000000002</v>
      </c>
      <c r="M24" s="14">
        <v>23.938299999999998</v>
      </c>
      <c r="N24" s="14">
        <v>23.267299999999999</v>
      </c>
      <c r="O24" s="14">
        <v>22.698399999999999</v>
      </c>
      <c r="P24" s="14">
        <v>21.957000000000004</v>
      </c>
      <c r="Q24" s="14">
        <v>21.305</v>
      </c>
      <c r="R24" s="14">
        <v>20.842700000000001</v>
      </c>
      <c r="S24" s="14">
        <v>20.391500000000001</v>
      </c>
      <c r="T24" s="14">
        <v>19.919499999999999</v>
      </c>
      <c r="U24" s="14">
        <v>19.4451</v>
      </c>
      <c r="V24" s="14">
        <v>18.972300000000001</v>
      </c>
      <c r="W24" s="14">
        <v>18.494800000000001</v>
      </c>
      <c r="X24" s="14">
        <v>18.0152</v>
      </c>
      <c r="Y24" s="14">
        <v>17.532499999999999</v>
      </c>
      <c r="Z24" s="14">
        <v>17.0471</v>
      </c>
      <c r="AA24" s="14">
        <v>16.5581</v>
      </c>
      <c r="AB24" s="14">
        <v>16.0654</v>
      </c>
      <c r="AC24" s="14">
        <v>15.568200000000001</v>
      </c>
      <c r="AD24" s="14">
        <v>15.065100000000001</v>
      </c>
      <c r="AE24" s="14">
        <v>14.5562</v>
      </c>
      <c r="AF24" s="14">
        <v>14.040999999999999</v>
      </c>
    </row>
    <row r="25" spans="1:32" x14ac:dyDescent="0.25">
      <c r="A25" s="4" t="s">
        <v>174</v>
      </c>
      <c r="B25" s="14"/>
      <c r="C25" s="14"/>
      <c r="D25" s="14">
        <v>27.685600000000001</v>
      </c>
      <c r="E25" s="14">
        <v>27.200700000000001</v>
      </c>
      <c r="F25" s="14">
        <v>26.657200000000003</v>
      </c>
      <c r="G25" s="14">
        <v>26.099199999999996</v>
      </c>
      <c r="H25" s="14">
        <v>25.4739</v>
      </c>
      <c r="I25" s="14">
        <v>24.920100000000001</v>
      </c>
      <c r="J25" s="14">
        <v>24.456099999999999</v>
      </c>
      <c r="K25" s="14">
        <v>23.993400000000001</v>
      </c>
      <c r="L25" s="14">
        <v>23.670900000000003</v>
      </c>
      <c r="M25" s="14">
        <v>23.122799999999998</v>
      </c>
      <c r="N25" s="14">
        <v>22.399799999999999</v>
      </c>
      <c r="O25" s="14">
        <v>21.775700000000001</v>
      </c>
      <c r="P25" s="14">
        <v>21.023200000000003</v>
      </c>
      <c r="Q25" s="14">
        <v>20.363199999999999</v>
      </c>
      <c r="R25" s="14">
        <v>19.901299999999999</v>
      </c>
      <c r="S25" s="14">
        <v>19.450600000000001</v>
      </c>
      <c r="T25" s="14">
        <v>18.979199999999999</v>
      </c>
      <c r="U25" s="14">
        <v>18.505400000000002</v>
      </c>
      <c r="V25" s="14">
        <v>18.0349</v>
      </c>
      <c r="W25" s="14">
        <v>17.558700000000002</v>
      </c>
      <c r="X25" s="14">
        <v>17.0807</v>
      </c>
      <c r="Y25" s="14">
        <v>16.599699999999999</v>
      </c>
      <c r="Z25" s="14">
        <v>16.116700000000002</v>
      </c>
      <c r="AA25" s="14">
        <v>15.6304</v>
      </c>
      <c r="AB25" s="14">
        <v>15.141</v>
      </c>
      <c r="AC25" s="14">
        <v>14.647600000000001</v>
      </c>
      <c r="AD25" s="14">
        <v>14.148800000000001</v>
      </c>
      <c r="AE25" s="14">
        <v>13.6448</v>
      </c>
      <c r="AF25" s="14">
        <v>13.135199999999999</v>
      </c>
    </row>
    <row r="26" spans="1:32" x14ac:dyDescent="0.25">
      <c r="A26" s="4" t="s">
        <v>175</v>
      </c>
      <c r="B26" s="14"/>
      <c r="C26" s="14"/>
      <c r="D26" s="14">
        <v>14.796099999999999</v>
      </c>
      <c r="E26" s="14">
        <v>14.488900000000001</v>
      </c>
      <c r="F26" s="14">
        <v>14.181000000000001</v>
      </c>
      <c r="G26" s="14">
        <v>13.881699999999999</v>
      </c>
      <c r="H26" s="14">
        <v>13.5695</v>
      </c>
      <c r="I26" s="14">
        <v>13.283200000000001</v>
      </c>
      <c r="J26" s="14">
        <v>13.035499999999999</v>
      </c>
      <c r="K26" s="14">
        <v>12.791</v>
      </c>
      <c r="L26" s="14">
        <v>12.623800000000001</v>
      </c>
      <c r="M26" s="14">
        <v>12.3856</v>
      </c>
      <c r="N26" s="14">
        <v>12.1007</v>
      </c>
      <c r="O26" s="14">
        <v>11.85</v>
      </c>
      <c r="P26" s="14">
        <v>11.563600000000001</v>
      </c>
      <c r="Q26" s="14">
        <v>11.307500000000001</v>
      </c>
      <c r="R26" s="14">
        <v>11.111699999999999</v>
      </c>
      <c r="S26" s="14">
        <v>10.9206</v>
      </c>
      <c r="T26" s="14">
        <v>10.725300000000001</v>
      </c>
      <c r="U26" s="14">
        <v>10.531000000000001</v>
      </c>
      <c r="V26" s="14">
        <v>10.338899999999999</v>
      </c>
      <c r="W26" s="14">
        <v>10.147</v>
      </c>
      <c r="X26" s="14">
        <v>9.9558999999999997</v>
      </c>
      <c r="Y26" s="14">
        <v>9.7651000000000003</v>
      </c>
      <c r="Z26" s="14">
        <v>9.5748999999999995</v>
      </c>
      <c r="AA26" s="14">
        <v>9.3848000000000003</v>
      </c>
      <c r="AB26" s="14">
        <v>9.1951000000000001</v>
      </c>
      <c r="AC26" s="14">
        <v>9.0053999999999998</v>
      </c>
      <c r="AD26" s="14">
        <v>8.8152000000000008</v>
      </c>
      <c r="AE26" s="14">
        <v>8.6244999999999994</v>
      </c>
      <c r="AF26" s="14">
        <v>8.4333999999999989</v>
      </c>
    </row>
    <row r="27" spans="1:32" x14ac:dyDescent="0.25">
      <c r="A27" s="4" t="s">
        <v>176</v>
      </c>
      <c r="B27" s="14"/>
      <c r="C27" s="14"/>
      <c r="D27" s="14">
        <v>4.1014999999999997</v>
      </c>
      <c r="E27" s="14">
        <v>3.883</v>
      </c>
      <c r="F27" s="14">
        <v>3.7002999999999999</v>
      </c>
      <c r="G27" s="14">
        <v>3.5375999999999999</v>
      </c>
      <c r="H27" s="14">
        <v>3.3927999999999998</v>
      </c>
      <c r="I27" s="14">
        <v>3.2643</v>
      </c>
      <c r="J27" s="14">
        <v>3.1505999999999998</v>
      </c>
      <c r="K27" s="14">
        <v>3.0505</v>
      </c>
      <c r="L27" s="14">
        <v>2.9723000000000002</v>
      </c>
      <c r="M27" s="14">
        <v>2.8965000000000001</v>
      </c>
      <c r="N27" s="14">
        <v>2.8231000000000002</v>
      </c>
      <c r="O27" s="14">
        <v>2.7517999999999998</v>
      </c>
      <c r="P27" s="14">
        <v>2.6827000000000001</v>
      </c>
      <c r="Q27" s="14">
        <v>2.6156999999999999</v>
      </c>
      <c r="R27" s="14">
        <v>2.5506000000000002</v>
      </c>
      <c r="S27" s="14">
        <v>2.4874000000000001</v>
      </c>
      <c r="T27" s="14">
        <v>2.4260999999999999</v>
      </c>
      <c r="U27" s="14">
        <v>2.3666</v>
      </c>
      <c r="V27" s="14">
        <v>2.3088000000000002</v>
      </c>
      <c r="W27" s="14">
        <v>2.2526999999999999</v>
      </c>
      <c r="X27" s="14">
        <v>2.1983000000000001</v>
      </c>
      <c r="Y27" s="14">
        <v>2.1454</v>
      </c>
      <c r="Z27" s="14">
        <v>2.0939999999999999</v>
      </c>
      <c r="AA27" s="14">
        <v>2.044</v>
      </c>
      <c r="AB27" s="14">
        <v>1.9955000000000001</v>
      </c>
      <c r="AC27" s="14">
        <v>1.9483999999999999</v>
      </c>
      <c r="AD27" s="14">
        <v>1.9026000000000001</v>
      </c>
      <c r="AE27" s="14">
        <v>1.8580000000000001</v>
      </c>
      <c r="AF27" s="14">
        <v>1.8148</v>
      </c>
    </row>
    <row r="28" spans="1:32" x14ac:dyDescent="0.25">
      <c r="A28" s="4" t="s">
        <v>177</v>
      </c>
      <c r="B28" s="14"/>
      <c r="C28" s="14"/>
      <c r="D28" s="14">
        <v>10.694599999999999</v>
      </c>
      <c r="E28" s="14">
        <v>10.6059</v>
      </c>
      <c r="F28" s="14">
        <v>10.480700000000001</v>
      </c>
      <c r="G28" s="14">
        <v>10.344099999999999</v>
      </c>
      <c r="H28" s="14">
        <v>10.1767</v>
      </c>
      <c r="I28" s="14">
        <v>10.0189</v>
      </c>
      <c r="J28" s="14">
        <v>9.8849</v>
      </c>
      <c r="K28" s="14">
        <v>9.7405000000000008</v>
      </c>
      <c r="L28" s="14">
        <v>9.6515000000000004</v>
      </c>
      <c r="M28" s="14">
        <v>9.4891000000000005</v>
      </c>
      <c r="N28" s="14">
        <v>9.2775999999999996</v>
      </c>
      <c r="O28" s="14">
        <v>9.0982000000000003</v>
      </c>
      <c r="P28" s="14">
        <v>8.8809000000000005</v>
      </c>
      <c r="Q28" s="14">
        <v>8.6918000000000006</v>
      </c>
      <c r="R28" s="14">
        <v>8.5610999999999997</v>
      </c>
      <c r="S28" s="14">
        <v>8.4331999999999994</v>
      </c>
      <c r="T28" s="14">
        <v>8.2992000000000008</v>
      </c>
      <c r="U28" s="14">
        <v>8.1644000000000005</v>
      </c>
      <c r="V28" s="14">
        <v>8.0300999999999991</v>
      </c>
      <c r="W28" s="14">
        <v>7.8943000000000003</v>
      </c>
      <c r="X28" s="14">
        <v>7.7576000000000001</v>
      </c>
      <c r="Y28" s="14">
        <v>7.6196999999999999</v>
      </c>
      <c r="Z28" s="14">
        <v>7.4809000000000001</v>
      </c>
      <c r="AA28" s="14">
        <v>7.3407999999999998</v>
      </c>
      <c r="AB28" s="14">
        <v>7.1996000000000002</v>
      </c>
      <c r="AC28" s="14">
        <v>7.0570000000000004</v>
      </c>
      <c r="AD28" s="14">
        <v>6.9126000000000003</v>
      </c>
      <c r="AE28" s="14">
        <v>6.7664999999999997</v>
      </c>
      <c r="AF28" s="14">
        <v>6.6185999999999998</v>
      </c>
    </row>
    <row r="29" spans="1:32" x14ac:dyDescent="0.25">
      <c r="A29" s="4" t="s">
        <v>178</v>
      </c>
      <c r="B29" s="14"/>
      <c r="C29" s="14"/>
      <c r="D29" s="14">
        <v>12.8895</v>
      </c>
      <c r="E29" s="14">
        <v>12.7118</v>
      </c>
      <c r="F29" s="14">
        <v>12.4762</v>
      </c>
      <c r="G29" s="14">
        <v>12.217499999999999</v>
      </c>
      <c r="H29" s="14">
        <v>11.904400000000001</v>
      </c>
      <c r="I29" s="14">
        <v>11.636900000000001</v>
      </c>
      <c r="J29" s="14">
        <v>11.4206</v>
      </c>
      <c r="K29" s="14">
        <v>11.202400000000001</v>
      </c>
      <c r="L29" s="14">
        <v>11.0471</v>
      </c>
      <c r="M29" s="14">
        <v>10.7372</v>
      </c>
      <c r="N29" s="14">
        <v>10.299099999999999</v>
      </c>
      <c r="O29" s="14">
        <v>9.9257000000000009</v>
      </c>
      <c r="P29" s="14">
        <v>9.4596</v>
      </c>
      <c r="Q29" s="14">
        <v>9.0556999999999999</v>
      </c>
      <c r="R29" s="14">
        <v>8.7896000000000001</v>
      </c>
      <c r="S29" s="14">
        <v>8.5299999999999994</v>
      </c>
      <c r="T29" s="14">
        <v>8.2538999999999998</v>
      </c>
      <c r="U29" s="14">
        <v>7.9744000000000002</v>
      </c>
      <c r="V29" s="14">
        <v>7.6959999999999997</v>
      </c>
      <c r="W29" s="14">
        <v>7.4116999999999997</v>
      </c>
      <c r="X29" s="14">
        <v>7.1247999999999996</v>
      </c>
      <c r="Y29" s="14">
        <v>6.8346</v>
      </c>
      <c r="Z29" s="14">
        <v>6.5418000000000003</v>
      </c>
      <c r="AA29" s="14">
        <v>6.2455999999999996</v>
      </c>
      <c r="AB29" s="14">
        <v>5.9459</v>
      </c>
      <c r="AC29" s="14">
        <v>5.6421999999999999</v>
      </c>
      <c r="AD29" s="14">
        <v>5.3335999999999997</v>
      </c>
      <c r="AE29" s="14">
        <v>5.0202999999999998</v>
      </c>
      <c r="AF29" s="14">
        <v>4.7018000000000004</v>
      </c>
    </row>
    <row r="30" spans="1:32" x14ac:dyDescent="0.25">
      <c r="A30" s="4" t="s">
        <v>179</v>
      </c>
      <c r="B30" s="14"/>
      <c r="C30" s="14"/>
      <c r="D30" s="14">
        <v>1.2242999999999999</v>
      </c>
      <c r="E30" s="14">
        <v>1.1525000000000001</v>
      </c>
      <c r="F30" s="14">
        <v>1.0327999999999999</v>
      </c>
      <c r="G30" s="14">
        <v>0.94220000000000004</v>
      </c>
      <c r="H30" s="14">
        <v>0.82220000000000004</v>
      </c>
      <c r="I30" s="14">
        <v>0.78559999999999997</v>
      </c>
      <c r="J30" s="14">
        <v>0.78700000000000003</v>
      </c>
      <c r="K30" s="14">
        <v>0.78759999999999997</v>
      </c>
      <c r="L30" s="14">
        <v>0.82499999999999996</v>
      </c>
      <c r="M30" s="14">
        <v>0.8155</v>
      </c>
      <c r="N30" s="14">
        <v>0.86750000000000005</v>
      </c>
      <c r="O30" s="14">
        <v>0.92269999999999996</v>
      </c>
      <c r="P30" s="14">
        <v>0.93379999999999996</v>
      </c>
      <c r="Q30" s="14">
        <v>0.94179999999999997</v>
      </c>
      <c r="R30" s="14">
        <v>0.94140000000000001</v>
      </c>
      <c r="S30" s="14">
        <v>0.94089999999999996</v>
      </c>
      <c r="T30" s="14">
        <v>0.94030000000000002</v>
      </c>
      <c r="U30" s="14">
        <v>0.93969999999999998</v>
      </c>
      <c r="V30" s="14">
        <v>0.93740000000000001</v>
      </c>
      <c r="W30" s="14">
        <v>0.93610000000000004</v>
      </c>
      <c r="X30" s="14">
        <v>0.9345</v>
      </c>
      <c r="Y30" s="14">
        <v>0.93279999999999996</v>
      </c>
      <c r="Z30" s="14">
        <v>0.9304</v>
      </c>
      <c r="AA30" s="14">
        <v>0.92769999999999997</v>
      </c>
      <c r="AB30" s="14">
        <v>0.9244</v>
      </c>
      <c r="AC30" s="14">
        <v>0.92059999999999997</v>
      </c>
      <c r="AD30" s="14">
        <v>0.9163</v>
      </c>
      <c r="AE30" s="14">
        <v>0.91139999999999999</v>
      </c>
      <c r="AF30" s="14">
        <v>0.90580000000000005</v>
      </c>
    </row>
    <row r="31" spans="1:32" x14ac:dyDescent="0.25">
      <c r="A31" s="4" t="s">
        <v>180</v>
      </c>
      <c r="B31" s="14"/>
      <c r="C31" s="14"/>
      <c r="D31" s="14">
        <v>4.4701000000000004</v>
      </c>
      <c r="E31" s="14">
        <v>4.3564999999999996</v>
      </c>
      <c r="F31" s="14">
        <v>4.3155999999999999</v>
      </c>
      <c r="G31" s="14">
        <v>4.2695999999999996</v>
      </c>
      <c r="H31" s="14">
        <v>4.0144000000000002</v>
      </c>
      <c r="I31" s="14">
        <v>3.2181000000000002</v>
      </c>
      <c r="J31" s="14">
        <v>3.1779999999999999</v>
      </c>
      <c r="K31" s="14">
        <v>3.1564000000000001</v>
      </c>
      <c r="L31" s="14">
        <v>3.0754999999999999</v>
      </c>
      <c r="M31" s="14">
        <v>2.5306000000000002</v>
      </c>
      <c r="N31" s="14">
        <v>1.8664000000000001</v>
      </c>
      <c r="O31" s="14">
        <v>1.4881</v>
      </c>
      <c r="P31" s="14">
        <v>1.1792</v>
      </c>
      <c r="Q31" s="14">
        <v>0.99819999999999998</v>
      </c>
      <c r="R31" s="14">
        <v>0.97529999999999994</v>
      </c>
      <c r="S31" s="14">
        <v>0.96199999999999997</v>
      </c>
      <c r="T31" s="14">
        <v>0.93100000000000005</v>
      </c>
      <c r="U31" s="14">
        <v>0.90490000000000004</v>
      </c>
      <c r="V31" s="14">
        <v>0.86029999999999995</v>
      </c>
      <c r="W31" s="14">
        <v>0.83020000000000005</v>
      </c>
      <c r="X31" s="14">
        <v>0.80200000000000005</v>
      </c>
      <c r="Y31" s="14">
        <v>0.77849999999999997</v>
      </c>
      <c r="Z31" s="14">
        <v>0.75390000000000001</v>
      </c>
      <c r="AA31" s="14">
        <v>0.73099999999999998</v>
      </c>
      <c r="AB31" s="14">
        <v>0.70799999999999996</v>
      </c>
      <c r="AC31" s="14">
        <v>0.68700000000000006</v>
      </c>
      <c r="AD31" s="14">
        <v>0.66779999999999995</v>
      </c>
      <c r="AE31" s="14">
        <v>0.65010000000000001</v>
      </c>
      <c r="AF31" s="14">
        <v>0.6341</v>
      </c>
    </row>
    <row r="32" spans="1:32" x14ac:dyDescent="0.25">
      <c r="A32" s="4" t="s">
        <v>181</v>
      </c>
      <c r="B32" s="14"/>
      <c r="C32" s="14"/>
      <c r="D32" s="14">
        <v>39.362499999999997</v>
      </c>
      <c r="E32" s="14">
        <v>39.323099999999997</v>
      </c>
      <c r="F32" s="14">
        <v>39.283799999999999</v>
      </c>
      <c r="G32" s="14">
        <v>39.244599999999998</v>
      </c>
      <c r="H32" s="14">
        <v>39.205399999999997</v>
      </c>
      <c r="I32" s="14">
        <v>39.1661</v>
      </c>
      <c r="J32" s="14">
        <v>39.126899999999999</v>
      </c>
      <c r="K32" s="14">
        <v>38.999499999999998</v>
      </c>
      <c r="L32" s="14">
        <v>38.806199999999997</v>
      </c>
      <c r="M32" s="14">
        <v>37.681600000000003</v>
      </c>
      <c r="N32" s="14">
        <v>36.090800000000002</v>
      </c>
      <c r="O32" s="14">
        <v>34.642499999999998</v>
      </c>
      <c r="P32" s="14">
        <v>33.305</v>
      </c>
      <c r="Q32" s="14">
        <v>32.214300000000001</v>
      </c>
      <c r="R32" s="14">
        <v>31.796399999999998</v>
      </c>
      <c r="S32" s="14">
        <v>31.279</v>
      </c>
      <c r="T32" s="14">
        <v>30.8064</v>
      </c>
      <c r="U32" s="14">
        <v>30.315100000000001</v>
      </c>
      <c r="V32" s="14">
        <v>29.822099999999999</v>
      </c>
      <c r="W32" s="14">
        <v>29.595600000000001</v>
      </c>
      <c r="X32" s="14">
        <v>29.371600000000001</v>
      </c>
      <c r="Y32" s="14">
        <v>29.1462</v>
      </c>
      <c r="Z32" s="14">
        <v>28.9255</v>
      </c>
      <c r="AA32" s="14">
        <v>28.702000000000002</v>
      </c>
      <c r="AB32" s="14">
        <v>28.567599999999999</v>
      </c>
      <c r="AC32" s="14">
        <v>28.4358</v>
      </c>
      <c r="AD32" s="14">
        <v>28.308700000000002</v>
      </c>
      <c r="AE32" s="14">
        <v>28.180900000000001</v>
      </c>
      <c r="AF32" s="14">
        <v>28.058599999999998</v>
      </c>
    </row>
    <row r="33" spans="1:32" x14ac:dyDescent="0.25">
      <c r="A33" s="4" t="s">
        <v>182</v>
      </c>
      <c r="B33" s="14"/>
      <c r="C33" s="14"/>
      <c r="D33" s="14">
        <v>0.39319999999999999</v>
      </c>
      <c r="E33" s="14">
        <v>0.38490000000000002</v>
      </c>
      <c r="F33" s="14">
        <v>0.36870000000000003</v>
      </c>
      <c r="G33" s="14">
        <v>0.35709999999999997</v>
      </c>
      <c r="H33" s="14">
        <v>0.34320000000000001</v>
      </c>
      <c r="I33" s="14">
        <v>0.33979999999999999</v>
      </c>
      <c r="J33" s="14">
        <v>0.3427</v>
      </c>
      <c r="K33" s="14">
        <v>0.34549999999999997</v>
      </c>
      <c r="L33" s="14">
        <v>0.35420000000000001</v>
      </c>
      <c r="M33" s="14">
        <v>0.33100000000000002</v>
      </c>
      <c r="N33" s="14">
        <v>0.2787</v>
      </c>
      <c r="O33" s="14">
        <v>0.2485</v>
      </c>
      <c r="P33" s="14">
        <v>0.2155</v>
      </c>
      <c r="Q33" s="14">
        <v>0.1958</v>
      </c>
      <c r="R33" s="14">
        <v>0.1956</v>
      </c>
      <c r="S33" s="14">
        <v>0.19650000000000001</v>
      </c>
      <c r="T33" s="14">
        <v>0.1951</v>
      </c>
      <c r="U33" s="14">
        <v>0.19350000000000001</v>
      </c>
      <c r="V33" s="14">
        <v>0.1925</v>
      </c>
      <c r="W33" s="14">
        <v>0.191</v>
      </c>
      <c r="X33" s="14">
        <v>0.1895</v>
      </c>
      <c r="Y33" s="14">
        <v>0.18779999999999999</v>
      </c>
      <c r="Z33" s="14">
        <v>0.1862</v>
      </c>
      <c r="AA33" s="14">
        <v>0.1847</v>
      </c>
      <c r="AB33" s="14">
        <v>0.1832</v>
      </c>
      <c r="AC33" s="14">
        <v>0.18179999999999999</v>
      </c>
      <c r="AD33" s="14">
        <v>0.18060000000000001</v>
      </c>
      <c r="AE33" s="14">
        <v>0.17949999999999999</v>
      </c>
      <c r="AF33" s="14">
        <v>0.17849999999999999</v>
      </c>
    </row>
    <row r="34" spans="1:32" x14ac:dyDescent="0.25">
      <c r="A34" s="4" t="s">
        <v>183</v>
      </c>
      <c r="B34" s="14"/>
      <c r="C34" s="14"/>
      <c r="D34" s="14">
        <v>31.450399999999998</v>
      </c>
      <c r="E34" s="14">
        <v>31.468900000000001</v>
      </c>
      <c r="F34" s="14">
        <v>31.482900000000001</v>
      </c>
      <c r="G34" s="14">
        <v>31.468499999999999</v>
      </c>
      <c r="H34" s="14">
        <v>31.4696</v>
      </c>
      <c r="I34" s="14">
        <v>31.433599999999998</v>
      </c>
      <c r="J34" s="14">
        <v>31.3766</v>
      </c>
      <c r="K34" s="14">
        <v>31.238</v>
      </c>
      <c r="L34" s="14">
        <v>31.069500000000001</v>
      </c>
      <c r="M34" s="14">
        <v>30.4208</v>
      </c>
      <c r="N34" s="14">
        <v>29.836500000000001</v>
      </c>
      <c r="O34" s="14">
        <v>29.036300000000001</v>
      </c>
      <c r="P34" s="14">
        <v>28.334399999999999</v>
      </c>
      <c r="Q34" s="14">
        <v>27.646699999999999</v>
      </c>
      <c r="R34" s="14">
        <v>27.293500000000002</v>
      </c>
      <c r="S34" s="14">
        <v>26.860499999999998</v>
      </c>
      <c r="T34" s="14">
        <v>26.436</v>
      </c>
      <c r="U34" s="14">
        <v>25.994800000000001</v>
      </c>
      <c r="V34" s="14">
        <v>25.5379</v>
      </c>
      <c r="W34" s="14">
        <v>25.357700000000001</v>
      </c>
      <c r="X34" s="14">
        <v>25.18</v>
      </c>
      <c r="Y34" s="14">
        <v>25.002400000000002</v>
      </c>
      <c r="Z34" s="14">
        <v>24.826699999999999</v>
      </c>
      <c r="AA34" s="14">
        <v>24.646999999999998</v>
      </c>
      <c r="AB34" s="14">
        <v>24.553799999999999</v>
      </c>
      <c r="AC34" s="14">
        <v>24.460799999999999</v>
      </c>
      <c r="AD34" s="14">
        <v>24.369199999999999</v>
      </c>
      <c r="AE34" s="14">
        <v>24.273700000000002</v>
      </c>
      <c r="AF34" s="14">
        <v>24.180399999999999</v>
      </c>
    </row>
    <row r="35" spans="1:32" x14ac:dyDescent="0.25">
      <c r="A35" s="4" t="s">
        <v>184</v>
      </c>
      <c r="B35" s="14"/>
      <c r="C35" s="14"/>
      <c r="D35" s="14">
        <v>7.5189000000000004</v>
      </c>
      <c r="E35" s="14">
        <v>7.4692999999999996</v>
      </c>
      <c r="F35" s="14">
        <v>7.4321999999999999</v>
      </c>
      <c r="G35" s="14">
        <v>7.4189999999999996</v>
      </c>
      <c r="H35" s="14">
        <v>7.3925999999999998</v>
      </c>
      <c r="I35" s="14">
        <v>7.3926999999999996</v>
      </c>
      <c r="J35" s="14">
        <v>7.4077000000000002</v>
      </c>
      <c r="K35" s="14">
        <v>7.4160000000000004</v>
      </c>
      <c r="L35" s="14">
        <v>7.3825000000000003</v>
      </c>
      <c r="M35" s="14">
        <v>6.9298000000000002</v>
      </c>
      <c r="N35" s="14">
        <v>5.9756999999999998</v>
      </c>
      <c r="O35" s="14">
        <v>5.3577000000000004</v>
      </c>
      <c r="P35" s="14">
        <v>4.7550999999999997</v>
      </c>
      <c r="Q35" s="14">
        <v>4.3719000000000001</v>
      </c>
      <c r="R35" s="14">
        <v>4.3072999999999997</v>
      </c>
      <c r="S35" s="14">
        <v>4.2221000000000002</v>
      </c>
      <c r="T35" s="14">
        <v>4.1753</v>
      </c>
      <c r="U35" s="14">
        <v>4.1268000000000002</v>
      </c>
      <c r="V35" s="14">
        <v>4.0915999999999997</v>
      </c>
      <c r="W35" s="14">
        <v>4.0468999999999999</v>
      </c>
      <c r="X35" s="14">
        <v>4.0021000000000004</v>
      </c>
      <c r="Y35" s="14">
        <v>3.956</v>
      </c>
      <c r="Z35" s="14">
        <v>3.9125000000000001</v>
      </c>
      <c r="AA35" s="14">
        <v>3.8702999999999999</v>
      </c>
      <c r="AB35" s="14">
        <v>3.8306</v>
      </c>
      <c r="AC35" s="14">
        <v>3.7932000000000001</v>
      </c>
      <c r="AD35" s="14">
        <v>3.7589000000000001</v>
      </c>
      <c r="AE35" s="14">
        <v>3.7277</v>
      </c>
      <c r="AF35" s="14">
        <v>3.6997</v>
      </c>
    </row>
    <row r="36" spans="1:32" x14ac:dyDescent="0.25">
      <c r="A36" s="4" t="s">
        <v>190</v>
      </c>
      <c r="B36" s="14"/>
      <c r="C36" s="14"/>
      <c r="D36" s="14">
        <v>3.4866999999999999</v>
      </c>
      <c r="E36" s="14">
        <v>3.4607999999999999</v>
      </c>
      <c r="F36" s="14">
        <v>3.4272</v>
      </c>
      <c r="G36" s="14">
        <v>3.3858999999999999</v>
      </c>
      <c r="H36" s="14">
        <v>3.2650000000000001</v>
      </c>
      <c r="I36" s="14">
        <v>3.2294999999999998</v>
      </c>
      <c r="J36" s="14">
        <v>3.2077</v>
      </c>
      <c r="K36" s="14">
        <v>3.1884999999999999</v>
      </c>
      <c r="L36" s="14">
        <v>3.1716000000000002</v>
      </c>
      <c r="M36" s="14">
        <v>3.0682999999999998</v>
      </c>
      <c r="N36" s="14">
        <v>3.0749</v>
      </c>
      <c r="O36" s="14">
        <v>3.0766</v>
      </c>
      <c r="P36" s="14">
        <v>3.0775999999999999</v>
      </c>
      <c r="Q36" s="14">
        <v>3.0739000000000001</v>
      </c>
      <c r="R36" s="14">
        <v>3.0571000000000002</v>
      </c>
      <c r="S36" s="14">
        <v>3.0404</v>
      </c>
      <c r="T36" s="14">
        <v>3.0243000000000002</v>
      </c>
      <c r="U36" s="14">
        <v>3.0093000000000001</v>
      </c>
      <c r="V36" s="14">
        <v>2.9921000000000002</v>
      </c>
      <c r="W36" s="14">
        <v>2.9779</v>
      </c>
      <c r="X36" s="14">
        <v>2.9643999999999999</v>
      </c>
      <c r="Y36" s="14">
        <v>2.9514</v>
      </c>
      <c r="Z36" s="14">
        <v>2.9386999999999999</v>
      </c>
      <c r="AA36" s="14">
        <v>2.9260999999999999</v>
      </c>
      <c r="AB36" s="14">
        <v>2.9131999999999998</v>
      </c>
      <c r="AC36" s="14">
        <v>2.9005999999999998</v>
      </c>
      <c r="AD36" s="14">
        <v>2.8874</v>
      </c>
      <c r="AE36" s="14">
        <v>2.8742000000000001</v>
      </c>
      <c r="AF36" s="14">
        <v>2.8603000000000001</v>
      </c>
    </row>
    <row r="37" spans="1:32" x14ac:dyDescent="0.25">
      <c r="A37" s="4" t="s">
        <v>185</v>
      </c>
      <c r="B37" s="14"/>
      <c r="C37" s="14"/>
      <c r="D37" s="14">
        <v>-21.813600000000001</v>
      </c>
      <c r="E37" s="14">
        <v>-21.242100000000001</v>
      </c>
      <c r="F37" s="14">
        <v>-21.081800000000001</v>
      </c>
      <c r="G37" s="14">
        <v>-21.996500000000001</v>
      </c>
      <c r="H37" s="14">
        <v>-23.4511</v>
      </c>
      <c r="I37" s="14">
        <v>-25.442299999999999</v>
      </c>
      <c r="J37" s="14">
        <v>-27.851400000000002</v>
      </c>
      <c r="K37" s="14">
        <v>-30.134499999999999</v>
      </c>
      <c r="L37" s="14">
        <v>-31.936900000000001</v>
      </c>
      <c r="M37" s="14">
        <v>-32.866100000000003</v>
      </c>
      <c r="N37" s="14">
        <v>-33.311799999999998</v>
      </c>
      <c r="O37" s="14">
        <v>-34.049999999999997</v>
      </c>
      <c r="P37" s="14">
        <v>-34.5749</v>
      </c>
      <c r="Q37" s="14">
        <v>-35.359200000000001</v>
      </c>
      <c r="R37" s="14">
        <v>-36.600099999999998</v>
      </c>
      <c r="S37" s="14">
        <v>-38.8675</v>
      </c>
      <c r="T37" s="14">
        <v>-40.1691</v>
      </c>
      <c r="U37" s="14">
        <v>-41.562199999999997</v>
      </c>
      <c r="V37" s="14">
        <v>-42.874299999999998</v>
      </c>
      <c r="W37" s="14">
        <v>-44.1599</v>
      </c>
      <c r="X37" s="14">
        <v>-45.083599999999997</v>
      </c>
      <c r="Y37" s="14">
        <v>-45.466099999999997</v>
      </c>
      <c r="Z37" s="14">
        <v>-45.508499999999998</v>
      </c>
      <c r="AA37" s="14">
        <v>-44.831699999999998</v>
      </c>
      <c r="AB37" s="14">
        <v>-44.044899999999998</v>
      </c>
      <c r="AC37" s="14">
        <v>-43.258400000000002</v>
      </c>
      <c r="AD37" s="14">
        <v>-43.356200000000001</v>
      </c>
      <c r="AE37" s="14">
        <v>-43.46</v>
      </c>
      <c r="AF37" s="14">
        <v>-43.601700000000001</v>
      </c>
    </row>
    <row r="38" spans="1:32" x14ac:dyDescent="0.25">
      <c r="A38" s="4" t="s">
        <v>186</v>
      </c>
      <c r="B38" s="14"/>
      <c r="C38" s="14"/>
      <c r="D38" s="14">
        <v>-6.2055999999999996</v>
      </c>
      <c r="E38" s="14">
        <v>-5.6341000000000001</v>
      </c>
      <c r="F38" s="14">
        <v>-5.4737999999999998</v>
      </c>
      <c r="G38" s="14">
        <v>-6.3884999999999996</v>
      </c>
      <c r="H38" s="14">
        <v>-7.8430999999999997</v>
      </c>
      <c r="I38" s="14">
        <v>-9.8343000000000007</v>
      </c>
      <c r="J38" s="14">
        <v>-12.243399999999999</v>
      </c>
      <c r="K38" s="14">
        <v>-14.5265</v>
      </c>
      <c r="L38" s="14">
        <v>-16.328900000000001</v>
      </c>
      <c r="M38" s="14">
        <v>-17.258099999999999</v>
      </c>
      <c r="N38" s="14">
        <v>-17.703800000000001</v>
      </c>
      <c r="O38" s="14">
        <v>-18.442</v>
      </c>
      <c r="P38" s="14">
        <v>-18.966899999999999</v>
      </c>
      <c r="Q38" s="14">
        <v>-19.751200000000001</v>
      </c>
      <c r="R38" s="14">
        <v>-20.992100000000001</v>
      </c>
      <c r="S38" s="14">
        <v>-23.259499999999999</v>
      </c>
      <c r="T38" s="14">
        <v>-24.5611</v>
      </c>
      <c r="U38" s="14">
        <v>-25.9542</v>
      </c>
      <c r="V38" s="14">
        <v>-27.266300000000001</v>
      </c>
      <c r="W38" s="14">
        <v>-28.5519</v>
      </c>
      <c r="X38" s="14">
        <v>-29.4756</v>
      </c>
      <c r="Y38" s="14">
        <v>-29.8581</v>
      </c>
      <c r="Z38" s="14">
        <v>-29.900500000000001</v>
      </c>
      <c r="AA38" s="14">
        <v>-29.223700000000001</v>
      </c>
      <c r="AB38" s="14">
        <v>-28.436900000000001</v>
      </c>
      <c r="AC38" s="14">
        <v>-27.650400000000001</v>
      </c>
      <c r="AD38" s="14">
        <v>-27.748200000000001</v>
      </c>
      <c r="AE38" s="14">
        <v>-27.852</v>
      </c>
      <c r="AF38" s="14">
        <v>-27.9937</v>
      </c>
    </row>
    <row r="39" spans="1:32" x14ac:dyDescent="0.25">
      <c r="A39" s="4" t="s">
        <v>187</v>
      </c>
      <c r="B39" s="14"/>
      <c r="C39" s="14"/>
      <c r="D39" s="14">
        <v>54.415799999999997</v>
      </c>
      <c r="E39" s="14">
        <v>54.2515</v>
      </c>
      <c r="F39" s="14">
        <v>53.634700000000002</v>
      </c>
      <c r="G39" s="14">
        <v>51.945</v>
      </c>
      <c r="H39" s="14">
        <v>49.329799999999999</v>
      </c>
      <c r="I39" s="14">
        <v>45.877200000000002</v>
      </c>
      <c r="J39" s="14">
        <v>42.904400000000003</v>
      </c>
      <c r="K39" s="14">
        <v>39.9908</v>
      </c>
      <c r="L39" s="14">
        <v>37.612299999999998</v>
      </c>
      <c r="M39" s="14">
        <v>34.352800000000002</v>
      </c>
      <c r="N39" s="14">
        <v>30.9876</v>
      </c>
      <c r="O39" s="14">
        <v>27.855799999999999</v>
      </c>
      <c r="P39" s="14">
        <v>24.943899999999999</v>
      </c>
      <c r="Q39" s="14">
        <v>22.232299999999999</v>
      </c>
      <c r="R39" s="14">
        <v>20.071400000000001</v>
      </c>
      <c r="S39" s="14">
        <v>16.805399999999999</v>
      </c>
      <c r="T39" s="14">
        <v>14.5121</v>
      </c>
      <c r="U39" s="14">
        <v>12.1122</v>
      </c>
      <c r="V39" s="14">
        <v>9.7725000000000009</v>
      </c>
      <c r="W39" s="14">
        <v>7.7386999999999997</v>
      </c>
      <c r="X39" s="14">
        <v>6.0694999999999997</v>
      </c>
      <c r="Y39" s="14">
        <v>4.9424000000000001</v>
      </c>
      <c r="Z39" s="14">
        <v>4.1565000000000003</v>
      </c>
      <c r="AA39" s="14">
        <v>4.0856000000000003</v>
      </c>
      <c r="AB39" s="14">
        <v>4.2093999999999996</v>
      </c>
      <c r="AC39" s="14">
        <v>4.3331999999999997</v>
      </c>
      <c r="AD39" s="14">
        <v>3.5728</v>
      </c>
      <c r="AE39" s="14">
        <v>2.8014000000000001</v>
      </c>
      <c r="AF39" s="14">
        <v>1.9922</v>
      </c>
    </row>
    <row r="40" spans="1:32" x14ac:dyDescent="0.25">
      <c r="A40" s="4" t="s">
        <v>188</v>
      </c>
      <c r="B40" s="14"/>
      <c r="C40" s="14"/>
      <c r="D40" s="14">
        <v>70.023799999999994</v>
      </c>
      <c r="E40" s="14">
        <v>69.859499999999997</v>
      </c>
      <c r="F40" s="14">
        <v>69.242699999999999</v>
      </c>
      <c r="G40" s="14">
        <v>67.552999999999997</v>
      </c>
      <c r="H40" s="14">
        <v>64.937799999999996</v>
      </c>
      <c r="I40" s="14">
        <v>61.485199999999999</v>
      </c>
      <c r="J40" s="14">
        <v>58.5124</v>
      </c>
      <c r="K40" s="14">
        <v>55.598799999999997</v>
      </c>
      <c r="L40" s="14">
        <v>53.220300000000002</v>
      </c>
      <c r="M40" s="14">
        <v>49.960799999999999</v>
      </c>
      <c r="N40" s="14">
        <v>46.595599999999997</v>
      </c>
      <c r="O40" s="14">
        <v>43.463799999999999</v>
      </c>
      <c r="P40" s="14">
        <v>40.551900000000003</v>
      </c>
      <c r="Q40" s="14">
        <v>37.840299999999999</v>
      </c>
      <c r="R40" s="14">
        <v>35.679400000000001</v>
      </c>
      <c r="S40" s="14">
        <v>32.413400000000003</v>
      </c>
      <c r="T40" s="14">
        <v>30.120100000000001</v>
      </c>
      <c r="U40" s="14">
        <v>27.720199999999998</v>
      </c>
      <c r="V40" s="14">
        <v>25.380500000000001</v>
      </c>
      <c r="W40" s="14">
        <v>23.346699999999998</v>
      </c>
      <c r="X40" s="14">
        <v>21.677499999999998</v>
      </c>
      <c r="Y40" s="14">
        <v>20.5504</v>
      </c>
      <c r="Z40" s="14">
        <v>19.764500000000002</v>
      </c>
      <c r="AA40" s="14">
        <v>19.6936</v>
      </c>
      <c r="AB40" s="14">
        <v>19.817399999999999</v>
      </c>
      <c r="AC40" s="14">
        <v>19.941199999999998</v>
      </c>
      <c r="AD40" s="14">
        <v>19.180800000000001</v>
      </c>
      <c r="AE40" s="14">
        <v>18.409400000000002</v>
      </c>
      <c r="AF40" s="14">
        <v>17.600200000000001</v>
      </c>
    </row>
    <row r="41" spans="1:32" x14ac:dyDescent="0.25">
      <c r="A41" s="4" t="s">
        <v>189</v>
      </c>
      <c r="B41" s="14"/>
      <c r="C41" s="14"/>
      <c r="D41" s="14">
        <v>34.937100000000001</v>
      </c>
      <c r="E41" s="14">
        <v>34.929700000000004</v>
      </c>
      <c r="F41" s="14">
        <v>34.9101</v>
      </c>
      <c r="G41" s="14">
        <v>34.854399999999998</v>
      </c>
      <c r="H41" s="14">
        <v>34.7346</v>
      </c>
      <c r="I41" s="14">
        <v>34.6631</v>
      </c>
      <c r="J41" s="14">
        <v>34.584299999999999</v>
      </c>
      <c r="K41" s="14">
        <v>34.426499999999997</v>
      </c>
      <c r="L41" s="14">
        <v>34.241100000000003</v>
      </c>
      <c r="M41" s="14">
        <v>33.489100000000001</v>
      </c>
      <c r="N41" s="14">
        <v>32.9114</v>
      </c>
      <c r="O41" s="14">
        <v>32.112900000000003</v>
      </c>
      <c r="P41" s="14">
        <v>31.411999999999999</v>
      </c>
      <c r="Q41" s="14">
        <v>30.720599999999997</v>
      </c>
      <c r="R41" s="14">
        <v>30.3506</v>
      </c>
      <c r="S41" s="14">
        <v>29.9009</v>
      </c>
      <c r="T41" s="14">
        <v>29.4603</v>
      </c>
      <c r="U41" s="14">
        <v>29.004100000000001</v>
      </c>
      <c r="V41" s="14">
        <v>28.53</v>
      </c>
      <c r="W41" s="14">
        <v>28.335599999999999</v>
      </c>
      <c r="X41" s="14">
        <v>28.144400000000001</v>
      </c>
      <c r="Y41" s="14">
        <v>27.953800000000001</v>
      </c>
      <c r="Z41" s="14">
        <v>27.7654</v>
      </c>
      <c r="AA41" s="14">
        <v>27.573099999999997</v>
      </c>
      <c r="AB41" s="14">
        <v>27.466999999999999</v>
      </c>
      <c r="AC41" s="14">
        <v>27.3614</v>
      </c>
      <c r="AD41" s="14">
        <v>27.256599999999999</v>
      </c>
      <c r="AE41" s="14">
        <v>27.1479</v>
      </c>
      <c r="AF41" s="14">
        <v>27.040699999999998</v>
      </c>
    </row>
    <row r="42" spans="1:32" x14ac:dyDescent="0.25">
      <c r="A42" s="4" t="s">
        <v>191</v>
      </c>
      <c r="B42" s="14"/>
      <c r="C42" s="14"/>
      <c r="D42" s="14">
        <v>35.086699999999993</v>
      </c>
      <c r="E42" s="14">
        <v>34.929799999999993</v>
      </c>
      <c r="F42" s="14">
        <v>34.332599999999999</v>
      </c>
      <c r="G42" s="14">
        <v>32.698599999999999</v>
      </c>
      <c r="H42" s="14">
        <v>30.203199999999995</v>
      </c>
      <c r="I42" s="14">
        <v>26.822099999999999</v>
      </c>
      <c r="J42" s="14">
        <v>23.928100000000001</v>
      </c>
      <c r="K42" s="14">
        <v>21.1723</v>
      </c>
      <c r="L42" s="14">
        <v>18.979199999999999</v>
      </c>
      <c r="M42" s="14">
        <v>16.471699999999998</v>
      </c>
      <c r="N42" s="14">
        <v>13.684199999999997</v>
      </c>
      <c r="O42" s="14">
        <v>11.350899999999996</v>
      </c>
      <c r="P42" s="14">
        <v>9.1399000000000044</v>
      </c>
      <c r="Q42" s="14">
        <v>7.1197000000000017</v>
      </c>
      <c r="R42" s="14">
        <v>5.3288000000000011</v>
      </c>
      <c r="S42" s="14">
        <v>2.5125000000000028</v>
      </c>
      <c r="T42" s="14">
        <v>0.65980000000000061</v>
      </c>
      <c r="U42" s="14">
        <v>-1.2839000000000027</v>
      </c>
      <c r="V42" s="14">
        <v>-3.1494999999999997</v>
      </c>
      <c r="W42" s="14">
        <v>-4.988900000000001</v>
      </c>
      <c r="X42" s="14">
        <v>-6.4669000000000025</v>
      </c>
      <c r="Y42" s="14">
        <v>-7.4034000000000013</v>
      </c>
      <c r="Z42" s="14">
        <v>-8.0008999999999979</v>
      </c>
      <c r="AA42" s="14">
        <v>-7.8794999999999966</v>
      </c>
      <c r="AB42" s="14">
        <v>-7.6495999999999995</v>
      </c>
      <c r="AC42" s="14">
        <v>-7.4202000000000012</v>
      </c>
      <c r="AD42" s="14">
        <v>-8.0757999999999974</v>
      </c>
      <c r="AE42" s="14">
        <v>-8.7384999999999984</v>
      </c>
      <c r="AF42" s="14">
        <v>-9.4404999999999966</v>
      </c>
    </row>
    <row r="45" spans="1:32" ht="18" thickBot="1" x14ac:dyDescent="0.35">
      <c r="A45" s="13" t="s">
        <v>217</v>
      </c>
      <c r="B45" s="40"/>
      <c r="C45" s="40"/>
      <c r="D45" s="1">
        <v>2022</v>
      </c>
      <c r="E45" s="2">
        <v>2023</v>
      </c>
      <c r="F45" s="1">
        <v>2024</v>
      </c>
      <c r="G45" s="2">
        <v>2025</v>
      </c>
      <c r="H45" s="1">
        <v>2026</v>
      </c>
      <c r="I45" s="2">
        <v>2027</v>
      </c>
      <c r="J45" s="1">
        <v>2028</v>
      </c>
      <c r="K45" s="2">
        <v>2029</v>
      </c>
      <c r="L45" s="1">
        <v>2030</v>
      </c>
      <c r="M45" s="2">
        <v>2031</v>
      </c>
      <c r="N45" s="1">
        <v>2032</v>
      </c>
      <c r="O45" s="2">
        <v>2033</v>
      </c>
      <c r="P45" s="1">
        <v>2034</v>
      </c>
      <c r="Q45" s="2">
        <v>2035</v>
      </c>
      <c r="R45" s="1">
        <v>2036</v>
      </c>
      <c r="S45" s="2">
        <v>2037</v>
      </c>
      <c r="T45" s="1">
        <v>2038</v>
      </c>
      <c r="U45" s="2">
        <v>2039</v>
      </c>
      <c r="V45" s="1">
        <v>2040</v>
      </c>
      <c r="W45" s="2">
        <v>2041</v>
      </c>
      <c r="X45" s="1">
        <v>2042</v>
      </c>
      <c r="Y45" s="2">
        <v>2043</v>
      </c>
      <c r="Z45" s="1">
        <v>2044</v>
      </c>
      <c r="AA45" s="2">
        <v>2045</v>
      </c>
      <c r="AB45" s="1">
        <v>2046</v>
      </c>
      <c r="AC45" s="2">
        <v>2047</v>
      </c>
      <c r="AD45" s="1">
        <v>2048</v>
      </c>
      <c r="AE45" s="2">
        <v>2049</v>
      </c>
      <c r="AF45" s="1">
        <v>2050</v>
      </c>
    </row>
    <row r="46" spans="1:32" ht="15.75" thickTop="1" x14ac:dyDescent="0.25">
      <c r="A46" s="40" t="s">
        <v>218</v>
      </c>
      <c r="D46" s="40">
        <f t="shared" ref="D46:AF46" si="0">D29*1000</f>
        <v>12889.5</v>
      </c>
      <c r="E46" s="40">
        <f t="shared" si="0"/>
        <v>12711.800000000001</v>
      </c>
      <c r="F46" s="40">
        <f t="shared" si="0"/>
        <v>12476.2</v>
      </c>
      <c r="G46" s="40">
        <f t="shared" si="0"/>
        <v>12217.5</v>
      </c>
      <c r="H46" s="40">
        <f t="shared" si="0"/>
        <v>11904.400000000001</v>
      </c>
      <c r="I46" s="40">
        <f t="shared" si="0"/>
        <v>11636.900000000001</v>
      </c>
      <c r="J46" s="40">
        <f t="shared" si="0"/>
        <v>11420.6</v>
      </c>
      <c r="K46" s="40">
        <f t="shared" si="0"/>
        <v>11202.400000000001</v>
      </c>
      <c r="L46" s="40">
        <f t="shared" si="0"/>
        <v>11047.1</v>
      </c>
      <c r="M46" s="40">
        <f t="shared" si="0"/>
        <v>10737.199999999999</v>
      </c>
      <c r="N46" s="40">
        <f t="shared" si="0"/>
        <v>10299.099999999999</v>
      </c>
      <c r="O46" s="40">
        <f t="shared" si="0"/>
        <v>9925.7000000000007</v>
      </c>
      <c r="P46" s="40">
        <f t="shared" si="0"/>
        <v>9459.6</v>
      </c>
      <c r="Q46" s="40">
        <f t="shared" si="0"/>
        <v>9055.7000000000007</v>
      </c>
      <c r="R46" s="40">
        <f t="shared" si="0"/>
        <v>8789.6</v>
      </c>
      <c r="S46" s="40">
        <f t="shared" si="0"/>
        <v>8530</v>
      </c>
      <c r="T46" s="40">
        <f t="shared" si="0"/>
        <v>8253.9</v>
      </c>
      <c r="U46" s="40">
        <f t="shared" si="0"/>
        <v>7974.4000000000005</v>
      </c>
      <c r="V46" s="40">
        <f t="shared" si="0"/>
        <v>7696</v>
      </c>
      <c r="W46" s="40">
        <f t="shared" si="0"/>
        <v>7411.7</v>
      </c>
      <c r="X46" s="40">
        <f t="shared" si="0"/>
        <v>7124.7999999999993</v>
      </c>
      <c r="Y46" s="40">
        <f t="shared" si="0"/>
        <v>6834.6</v>
      </c>
      <c r="Z46" s="40">
        <f t="shared" si="0"/>
        <v>6541.8</v>
      </c>
      <c r="AA46" s="40">
        <f t="shared" si="0"/>
        <v>6245.5999999999995</v>
      </c>
      <c r="AB46" s="40">
        <f t="shared" si="0"/>
        <v>5945.9</v>
      </c>
      <c r="AC46" s="40">
        <f t="shared" si="0"/>
        <v>5642.2</v>
      </c>
      <c r="AD46" s="40">
        <f t="shared" si="0"/>
        <v>5333.5999999999995</v>
      </c>
      <c r="AE46" s="40">
        <f t="shared" si="0"/>
        <v>5020.3</v>
      </c>
      <c r="AF46" s="40">
        <f t="shared" si="0"/>
        <v>4701.8</v>
      </c>
    </row>
    <row r="47" spans="1:32" x14ac:dyDescent="0.25">
      <c r="A47" s="40" t="s">
        <v>219</v>
      </c>
      <c r="D47" s="40">
        <f t="shared" ref="D47:AF47" si="1">(D24-D29)*1000</f>
        <v>16020.400000000001</v>
      </c>
      <c r="E47" s="40">
        <f t="shared" si="1"/>
        <v>15641.400000000001</v>
      </c>
      <c r="F47" s="40">
        <f t="shared" si="1"/>
        <v>15213.800000000005</v>
      </c>
      <c r="G47" s="40">
        <f t="shared" si="1"/>
        <v>14823.899999999996</v>
      </c>
      <c r="H47" s="40">
        <f t="shared" si="1"/>
        <v>14391.699999999999</v>
      </c>
      <c r="I47" s="40">
        <f t="shared" si="1"/>
        <v>14068.8</v>
      </c>
      <c r="J47" s="40">
        <f t="shared" si="1"/>
        <v>13822.499999999998</v>
      </c>
      <c r="K47" s="40">
        <f t="shared" si="1"/>
        <v>13578.600000000002</v>
      </c>
      <c r="L47" s="40">
        <f t="shared" si="1"/>
        <v>13448.800000000003</v>
      </c>
      <c r="M47" s="40">
        <f t="shared" si="1"/>
        <v>13201.099999999999</v>
      </c>
      <c r="N47" s="40">
        <f t="shared" si="1"/>
        <v>12968.199999999999</v>
      </c>
      <c r="O47" s="40">
        <f t="shared" si="1"/>
        <v>12772.699999999999</v>
      </c>
      <c r="P47" s="40">
        <f t="shared" si="1"/>
        <v>12497.400000000005</v>
      </c>
      <c r="Q47" s="40">
        <f t="shared" si="1"/>
        <v>12249.3</v>
      </c>
      <c r="R47" s="40">
        <f t="shared" si="1"/>
        <v>12053.1</v>
      </c>
      <c r="S47" s="40">
        <f t="shared" si="1"/>
        <v>11861.500000000002</v>
      </c>
      <c r="T47" s="40">
        <f t="shared" si="1"/>
        <v>11665.6</v>
      </c>
      <c r="U47" s="40">
        <f t="shared" si="1"/>
        <v>11470.7</v>
      </c>
      <c r="V47" s="40">
        <f t="shared" si="1"/>
        <v>11276.300000000001</v>
      </c>
      <c r="W47" s="40">
        <f t="shared" si="1"/>
        <v>11083.100000000002</v>
      </c>
      <c r="X47" s="40">
        <f t="shared" si="1"/>
        <v>10890.4</v>
      </c>
      <c r="Y47" s="40">
        <f t="shared" si="1"/>
        <v>10697.9</v>
      </c>
      <c r="Z47" s="40">
        <f t="shared" si="1"/>
        <v>10505.3</v>
      </c>
      <c r="AA47" s="40">
        <f t="shared" si="1"/>
        <v>10312.5</v>
      </c>
      <c r="AB47" s="40">
        <f t="shared" si="1"/>
        <v>10119.5</v>
      </c>
      <c r="AC47" s="40">
        <f t="shared" si="1"/>
        <v>9926.0000000000018</v>
      </c>
      <c r="AD47" s="40">
        <f t="shared" si="1"/>
        <v>9731.5</v>
      </c>
      <c r="AE47" s="40">
        <f t="shared" si="1"/>
        <v>9535.9000000000015</v>
      </c>
      <c r="AF47" s="40">
        <f t="shared" si="1"/>
        <v>9339.1999999999989</v>
      </c>
    </row>
    <row r="48" spans="1:32" x14ac:dyDescent="0.25">
      <c r="A48" s="40" t="s">
        <v>220</v>
      </c>
      <c r="D48" s="40">
        <f t="shared" ref="D48:AF49" si="2">D31*1000</f>
        <v>4470.1000000000004</v>
      </c>
      <c r="E48" s="40">
        <f t="shared" si="2"/>
        <v>4356.5</v>
      </c>
      <c r="F48" s="40">
        <f t="shared" si="2"/>
        <v>4315.5999999999995</v>
      </c>
      <c r="G48" s="40">
        <f t="shared" si="2"/>
        <v>4269.5999999999995</v>
      </c>
      <c r="H48" s="40">
        <f t="shared" si="2"/>
        <v>4014.4</v>
      </c>
      <c r="I48" s="40">
        <f t="shared" si="2"/>
        <v>3218.1000000000004</v>
      </c>
      <c r="J48" s="40">
        <f t="shared" si="2"/>
        <v>3178</v>
      </c>
      <c r="K48" s="40">
        <f t="shared" si="2"/>
        <v>3156.4</v>
      </c>
      <c r="L48" s="40">
        <f t="shared" si="2"/>
        <v>3075.5</v>
      </c>
      <c r="M48" s="40">
        <f t="shared" si="2"/>
        <v>2530.6000000000004</v>
      </c>
      <c r="N48" s="40">
        <f t="shared" si="2"/>
        <v>1866.4</v>
      </c>
      <c r="O48" s="40">
        <f t="shared" si="2"/>
        <v>1488.1</v>
      </c>
      <c r="P48" s="40">
        <f t="shared" si="2"/>
        <v>1179.2</v>
      </c>
      <c r="Q48" s="40">
        <f t="shared" si="2"/>
        <v>998.19999999999993</v>
      </c>
      <c r="R48" s="40">
        <f t="shared" si="2"/>
        <v>975.3</v>
      </c>
      <c r="S48" s="40">
        <f t="shared" si="2"/>
        <v>962</v>
      </c>
      <c r="T48" s="40">
        <f t="shared" si="2"/>
        <v>931</v>
      </c>
      <c r="U48" s="40">
        <f t="shared" si="2"/>
        <v>904.90000000000009</v>
      </c>
      <c r="V48" s="40">
        <f t="shared" si="2"/>
        <v>860.3</v>
      </c>
      <c r="W48" s="40">
        <f t="shared" si="2"/>
        <v>830.2</v>
      </c>
      <c r="X48" s="40">
        <f t="shared" si="2"/>
        <v>802</v>
      </c>
      <c r="Y48" s="40">
        <f t="shared" si="2"/>
        <v>778.5</v>
      </c>
      <c r="Z48" s="40">
        <f t="shared" si="2"/>
        <v>753.9</v>
      </c>
      <c r="AA48" s="40">
        <f t="shared" si="2"/>
        <v>731</v>
      </c>
      <c r="AB48" s="40">
        <f t="shared" si="2"/>
        <v>708</v>
      </c>
      <c r="AC48" s="40">
        <f t="shared" si="2"/>
        <v>687</v>
      </c>
      <c r="AD48" s="40">
        <f t="shared" si="2"/>
        <v>667.8</v>
      </c>
      <c r="AE48" s="40">
        <f t="shared" si="2"/>
        <v>650.1</v>
      </c>
      <c r="AF48" s="40">
        <f t="shared" si="2"/>
        <v>634.1</v>
      </c>
    </row>
    <row r="49" spans="1:32" x14ac:dyDescent="0.25">
      <c r="A49" s="40" t="s">
        <v>67</v>
      </c>
      <c r="D49" s="40">
        <f t="shared" si="2"/>
        <v>39362.5</v>
      </c>
      <c r="E49" s="40">
        <f t="shared" si="2"/>
        <v>39323.1</v>
      </c>
      <c r="F49" s="40">
        <f t="shared" si="2"/>
        <v>39283.800000000003</v>
      </c>
      <c r="G49" s="40">
        <f t="shared" si="2"/>
        <v>39244.6</v>
      </c>
      <c r="H49" s="40">
        <f t="shared" si="2"/>
        <v>39205.399999999994</v>
      </c>
      <c r="I49" s="40">
        <f t="shared" si="2"/>
        <v>39166.1</v>
      </c>
      <c r="J49" s="40">
        <f t="shared" si="2"/>
        <v>39126.9</v>
      </c>
      <c r="K49" s="40">
        <f t="shared" si="2"/>
        <v>38999.5</v>
      </c>
      <c r="L49" s="40">
        <f t="shared" si="2"/>
        <v>38806.199999999997</v>
      </c>
      <c r="M49" s="40">
        <f t="shared" si="2"/>
        <v>37681.600000000006</v>
      </c>
      <c r="N49" s="40">
        <f t="shared" si="2"/>
        <v>36090.800000000003</v>
      </c>
      <c r="O49" s="40">
        <f t="shared" si="2"/>
        <v>34642.5</v>
      </c>
      <c r="P49" s="40">
        <f t="shared" si="2"/>
        <v>33305</v>
      </c>
      <c r="Q49" s="40">
        <f t="shared" si="2"/>
        <v>32214.300000000003</v>
      </c>
      <c r="R49" s="40">
        <f t="shared" si="2"/>
        <v>31796.399999999998</v>
      </c>
      <c r="S49" s="40">
        <f t="shared" si="2"/>
        <v>31279</v>
      </c>
      <c r="T49" s="40">
        <f t="shared" si="2"/>
        <v>30806.400000000001</v>
      </c>
      <c r="U49" s="40">
        <f t="shared" si="2"/>
        <v>30315.100000000002</v>
      </c>
      <c r="V49" s="40">
        <f t="shared" si="2"/>
        <v>29822.1</v>
      </c>
      <c r="W49" s="40">
        <f t="shared" si="2"/>
        <v>29595.600000000002</v>
      </c>
      <c r="X49" s="40">
        <f t="shared" si="2"/>
        <v>29371.600000000002</v>
      </c>
      <c r="Y49" s="40">
        <f t="shared" si="2"/>
        <v>29146.2</v>
      </c>
      <c r="Z49" s="40">
        <f t="shared" si="2"/>
        <v>28925.5</v>
      </c>
      <c r="AA49" s="40">
        <f t="shared" si="2"/>
        <v>28702</v>
      </c>
      <c r="AB49" s="40">
        <f t="shared" si="2"/>
        <v>28567.599999999999</v>
      </c>
      <c r="AC49" s="40">
        <f t="shared" si="2"/>
        <v>28435.8</v>
      </c>
      <c r="AD49" s="40">
        <f t="shared" si="2"/>
        <v>28308.7</v>
      </c>
      <c r="AE49" s="40">
        <f t="shared" si="2"/>
        <v>28180.9</v>
      </c>
      <c r="AF49" s="40">
        <f t="shared" si="2"/>
        <v>28058.6</v>
      </c>
    </row>
    <row r="50" spans="1:32" x14ac:dyDescent="0.25">
      <c r="A50" s="40" t="s">
        <v>221</v>
      </c>
      <c r="D50" s="40">
        <f t="shared" ref="D50:AF50" si="3">D36*1000</f>
        <v>3486.7</v>
      </c>
      <c r="E50" s="40">
        <f t="shared" si="3"/>
        <v>3460.7999999999997</v>
      </c>
      <c r="F50" s="40">
        <f t="shared" si="3"/>
        <v>3427.2</v>
      </c>
      <c r="G50" s="40">
        <f t="shared" si="3"/>
        <v>3385.9</v>
      </c>
      <c r="H50" s="40">
        <f t="shared" si="3"/>
        <v>3265</v>
      </c>
      <c r="I50" s="40">
        <f t="shared" si="3"/>
        <v>3229.5</v>
      </c>
      <c r="J50" s="40">
        <f t="shared" si="3"/>
        <v>3207.7</v>
      </c>
      <c r="K50" s="40">
        <f t="shared" si="3"/>
        <v>3188.5</v>
      </c>
      <c r="L50" s="40">
        <f t="shared" si="3"/>
        <v>3171.6000000000004</v>
      </c>
      <c r="M50" s="40">
        <f t="shared" si="3"/>
        <v>3068.2999999999997</v>
      </c>
      <c r="N50" s="40">
        <f t="shared" si="3"/>
        <v>3074.9</v>
      </c>
      <c r="O50" s="40">
        <f t="shared" si="3"/>
        <v>3076.6</v>
      </c>
      <c r="P50" s="40">
        <f t="shared" si="3"/>
        <v>3077.6</v>
      </c>
      <c r="Q50" s="40">
        <f t="shared" si="3"/>
        <v>3073.9</v>
      </c>
      <c r="R50" s="40">
        <f t="shared" si="3"/>
        <v>3057.1000000000004</v>
      </c>
      <c r="S50" s="40">
        <f t="shared" si="3"/>
        <v>3040.4</v>
      </c>
      <c r="T50" s="40">
        <f t="shared" si="3"/>
        <v>3024.3</v>
      </c>
      <c r="U50" s="40">
        <f t="shared" si="3"/>
        <v>3009.3</v>
      </c>
      <c r="V50" s="40">
        <f t="shared" si="3"/>
        <v>2992.1000000000004</v>
      </c>
      <c r="W50" s="40">
        <f t="shared" si="3"/>
        <v>2977.9</v>
      </c>
      <c r="X50" s="40">
        <f t="shared" si="3"/>
        <v>2964.4</v>
      </c>
      <c r="Y50" s="40">
        <f t="shared" si="3"/>
        <v>2951.4</v>
      </c>
      <c r="Z50" s="40">
        <f t="shared" si="3"/>
        <v>2938.7</v>
      </c>
      <c r="AA50" s="40">
        <f t="shared" si="3"/>
        <v>2926.1</v>
      </c>
      <c r="AB50" s="40">
        <f t="shared" si="3"/>
        <v>2913.2</v>
      </c>
      <c r="AC50" s="40">
        <f t="shared" si="3"/>
        <v>2900.6</v>
      </c>
      <c r="AD50" s="40">
        <f t="shared" si="3"/>
        <v>2887.4</v>
      </c>
      <c r="AE50" s="40">
        <f t="shared" si="3"/>
        <v>2874.2000000000003</v>
      </c>
      <c r="AF50" s="40">
        <f t="shared" si="3"/>
        <v>2860.3</v>
      </c>
    </row>
    <row r="51" spans="1:32" x14ac:dyDescent="0.25">
      <c r="A51" s="40" t="s">
        <v>222</v>
      </c>
      <c r="D51" s="40">
        <f t="shared" ref="D51:AF51" si="4">D38*1000</f>
        <v>-6205.5999999999995</v>
      </c>
      <c r="E51" s="40">
        <f t="shared" si="4"/>
        <v>-5634.1</v>
      </c>
      <c r="F51" s="40">
        <f t="shared" si="4"/>
        <v>-5473.8</v>
      </c>
      <c r="G51" s="40">
        <f t="shared" si="4"/>
        <v>-6388.5</v>
      </c>
      <c r="H51" s="40">
        <f t="shared" si="4"/>
        <v>-7843.0999999999995</v>
      </c>
      <c r="I51" s="40">
        <f t="shared" si="4"/>
        <v>-9834.3000000000011</v>
      </c>
      <c r="J51" s="40">
        <f t="shared" si="4"/>
        <v>-12243.4</v>
      </c>
      <c r="K51" s="40">
        <f t="shared" si="4"/>
        <v>-14526.5</v>
      </c>
      <c r="L51" s="40">
        <f t="shared" si="4"/>
        <v>-16328.900000000001</v>
      </c>
      <c r="M51" s="40">
        <f t="shared" si="4"/>
        <v>-17258.099999999999</v>
      </c>
      <c r="N51" s="40">
        <f t="shared" si="4"/>
        <v>-17703.800000000003</v>
      </c>
      <c r="O51" s="40">
        <f t="shared" si="4"/>
        <v>-18442</v>
      </c>
      <c r="P51" s="40">
        <f t="shared" si="4"/>
        <v>-18966.899999999998</v>
      </c>
      <c r="Q51" s="40">
        <f t="shared" si="4"/>
        <v>-19751.2</v>
      </c>
      <c r="R51" s="40">
        <f t="shared" si="4"/>
        <v>-20992.100000000002</v>
      </c>
      <c r="S51" s="40">
        <f t="shared" si="4"/>
        <v>-23259.5</v>
      </c>
      <c r="T51" s="40">
        <f t="shared" si="4"/>
        <v>-24561.1</v>
      </c>
      <c r="U51" s="40">
        <f t="shared" si="4"/>
        <v>-25954.2</v>
      </c>
      <c r="V51" s="40">
        <f t="shared" si="4"/>
        <v>-27266.300000000003</v>
      </c>
      <c r="W51" s="40">
        <f t="shared" si="4"/>
        <v>-28551.9</v>
      </c>
      <c r="X51" s="40">
        <f t="shared" si="4"/>
        <v>-29475.599999999999</v>
      </c>
      <c r="Y51" s="40">
        <f t="shared" si="4"/>
        <v>-29858.1</v>
      </c>
      <c r="Z51" s="40">
        <f t="shared" si="4"/>
        <v>-29900.5</v>
      </c>
      <c r="AA51" s="40">
        <f t="shared" si="4"/>
        <v>-29223.7</v>
      </c>
      <c r="AB51" s="40">
        <f t="shared" si="4"/>
        <v>-28436.9</v>
      </c>
      <c r="AC51" s="40">
        <f t="shared" si="4"/>
        <v>-27650.400000000001</v>
      </c>
      <c r="AD51" s="40">
        <f t="shared" si="4"/>
        <v>-27748.2</v>
      </c>
      <c r="AE51" s="40">
        <f t="shared" si="4"/>
        <v>-27852</v>
      </c>
      <c r="AF51" s="40">
        <f t="shared" si="4"/>
        <v>-27993.7</v>
      </c>
    </row>
    <row r="52" spans="1:32" x14ac:dyDescent="0.25">
      <c r="A52" s="40" t="s">
        <v>223</v>
      </c>
      <c r="D52" s="40">
        <f t="shared" ref="D52:AF52" si="5">D40*1000</f>
        <v>70023.799999999988</v>
      </c>
      <c r="E52" s="40">
        <f t="shared" si="5"/>
        <v>69859.5</v>
      </c>
      <c r="F52" s="40">
        <f t="shared" si="5"/>
        <v>69242.7</v>
      </c>
      <c r="G52" s="40">
        <f t="shared" si="5"/>
        <v>67553</v>
      </c>
      <c r="H52" s="40">
        <f t="shared" si="5"/>
        <v>64937.799999999996</v>
      </c>
      <c r="I52" s="40">
        <f t="shared" si="5"/>
        <v>61485.2</v>
      </c>
      <c r="J52" s="40">
        <f t="shared" si="5"/>
        <v>58512.4</v>
      </c>
      <c r="K52" s="40">
        <f t="shared" si="5"/>
        <v>55598.799999999996</v>
      </c>
      <c r="L52" s="40">
        <f t="shared" si="5"/>
        <v>53220.3</v>
      </c>
      <c r="M52" s="40">
        <f t="shared" si="5"/>
        <v>49960.799999999996</v>
      </c>
      <c r="N52" s="40">
        <f t="shared" si="5"/>
        <v>46595.6</v>
      </c>
      <c r="O52" s="40">
        <f t="shared" si="5"/>
        <v>43463.799999999996</v>
      </c>
      <c r="P52" s="40">
        <f t="shared" si="5"/>
        <v>40551.9</v>
      </c>
      <c r="Q52" s="40">
        <f t="shared" si="5"/>
        <v>37840.299999999996</v>
      </c>
      <c r="R52" s="40">
        <f t="shared" si="5"/>
        <v>35679.4</v>
      </c>
      <c r="S52" s="40">
        <f t="shared" si="5"/>
        <v>32413.4</v>
      </c>
      <c r="T52" s="40">
        <f t="shared" si="5"/>
        <v>30120.100000000002</v>
      </c>
      <c r="U52" s="40">
        <f t="shared" si="5"/>
        <v>27720.199999999997</v>
      </c>
      <c r="V52" s="40">
        <f t="shared" si="5"/>
        <v>25380.5</v>
      </c>
      <c r="W52" s="40">
        <f t="shared" si="5"/>
        <v>23346.699999999997</v>
      </c>
      <c r="X52" s="40">
        <f t="shared" si="5"/>
        <v>21677.5</v>
      </c>
      <c r="Y52" s="40">
        <f t="shared" si="5"/>
        <v>20550.400000000001</v>
      </c>
      <c r="Z52" s="40">
        <f t="shared" si="5"/>
        <v>19764.5</v>
      </c>
      <c r="AA52" s="40">
        <f t="shared" si="5"/>
        <v>19693.599999999999</v>
      </c>
      <c r="AB52" s="40">
        <f t="shared" si="5"/>
        <v>19817.399999999998</v>
      </c>
      <c r="AC52" s="40">
        <f t="shared" si="5"/>
        <v>19941.199999999997</v>
      </c>
      <c r="AD52" s="40">
        <f t="shared" si="5"/>
        <v>19180.800000000003</v>
      </c>
      <c r="AE52" s="40">
        <f t="shared" si="5"/>
        <v>18409.400000000001</v>
      </c>
      <c r="AF52" s="40">
        <f t="shared" si="5"/>
        <v>17600.2</v>
      </c>
    </row>
    <row r="53" spans="1:32" x14ac:dyDescent="0.25">
      <c r="A53" s="40" t="s">
        <v>200</v>
      </c>
      <c r="D53" s="40">
        <f t="shared" ref="D53:AF53" si="6">D52-D51</f>
        <v>76229.399999999994</v>
      </c>
      <c r="E53" s="40">
        <f t="shared" si="6"/>
        <v>75493.600000000006</v>
      </c>
      <c r="F53" s="40">
        <f t="shared" si="6"/>
        <v>74716.5</v>
      </c>
      <c r="G53" s="40">
        <f t="shared" si="6"/>
        <v>73941.5</v>
      </c>
      <c r="H53" s="40">
        <f t="shared" si="6"/>
        <v>72780.899999999994</v>
      </c>
      <c r="I53" s="40">
        <f t="shared" si="6"/>
        <v>71319.5</v>
      </c>
      <c r="J53" s="40">
        <f t="shared" si="6"/>
        <v>70755.8</v>
      </c>
      <c r="K53" s="40">
        <f t="shared" si="6"/>
        <v>70125.299999999988</v>
      </c>
      <c r="L53" s="40">
        <f t="shared" si="6"/>
        <v>69549.200000000012</v>
      </c>
      <c r="M53" s="40">
        <f t="shared" si="6"/>
        <v>67218.899999999994</v>
      </c>
      <c r="N53" s="40">
        <f t="shared" si="6"/>
        <v>64299.4</v>
      </c>
      <c r="O53" s="40">
        <f t="shared" si="6"/>
        <v>61905.799999999996</v>
      </c>
      <c r="P53" s="40">
        <f t="shared" si="6"/>
        <v>59518.8</v>
      </c>
      <c r="Q53" s="40">
        <f t="shared" si="6"/>
        <v>57591.5</v>
      </c>
      <c r="R53" s="40">
        <f t="shared" si="6"/>
        <v>56671.5</v>
      </c>
      <c r="S53" s="40">
        <f t="shared" si="6"/>
        <v>55672.9</v>
      </c>
      <c r="T53" s="40">
        <f t="shared" si="6"/>
        <v>54681.2</v>
      </c>
      <c r="U53" s="40">
        <f t="shared" si="6"/>
        <v>53674.399999999994</v>
      </c>
      <c r="V53" s="40">
        <f t="shared" si="6"/>
        <v>52646.8</v>
      </c>
      <c r="W53" s="40">
        <f t="shared" si="6"/>
        <v>51898.6</v>
      </c>
      <c r="X53" s="40">
        <f t="shared" si="6"/>
        <v>51153.1</v>
      </c>
      <c r="Y53" s="40">
        <f t="shared" si="6"/>
        <v>50408.5</v>
      </c>
      <c r="Z53" s="40">
        <f t="shared" si="6"/>
        <v>49665</v>
      </c>
      <c r="AA53" s="40">
        <f t="shared" si="6"/>
        <v>48917.3</v>
      </c>
      <c r="AB53" s="40">
        <f t="shared" si="6"/>
        <v>48254.3</v>
      </c>
      <c r="AC53" s="40">
        <f t="shared" si="6"/>
        <v>47591.6</v>
      </c>
      <c r="AD53" s="40">
        <f t="shared" si="6"/>
        <v>46929</v>
      </c>
      <c r="AE53" s="40">
        <f t="shared" si="6"/>
        <v>46261.4</v>
      </c>
      <c r="AF53" s="40">
        <f t="shared" si="6"/>
        <v>45593.9</v>
      </c>
    </row>
    <row r="54" spans="1:32" x14ac:dyDescent="0.25">
      <c r="A54" s="40" t="s">
        <v>224</v>
      </c>
      <c r="D54" s="41">
        <f t="shared" ref="D54:AF54" si="7">D41*1000</f>
        <v>34937.1</v>
      </c>
      <c r="E54" s="41">
        <f t="shared" si="7"/>
        <v>34929.700000000004</v>
      </c>
      <c r="F54" s="41">
        <f t="shared" si="7"/>
        <v>34910.1</v>
      </c>
      <c r="G54" s="41">
        <f t="shared" si="7"/>
        <v>34854.400000000001</v>
      </c>
      <c r="H54" s="41">
        <f t="shared" si="7"/>
        <v>34734.6</v>
      </c>
      <c r="I54" s="41">
        <f t="shared" si="7"/>
        <v>34663.1</v>
      </c>
      <c r="J54" s="41">
        <f t="shared" si="7"/>
        <v>34584.299999999996</v>
      </c>
      <c r="K54" s="41">
        <f t="shared" si="7"/>
        <v>34426.5</v>
      </c>
      <c r="L54" s="41">
        <f t="shared" si="7"/>
        <v>34241.100000000006</v>
      </c>
      <c r="M54" s="41">
        <f t="shared" si="7"/>
        <v>33489.1</v>
      </c>
      <c r="N54" s="41">
        <f t="shared" si="7"/>
        <v>32911.4</v>
      </c>
      <c r="O54" s="41">
        <f t="shared" si="7"/>
        <v>32112.900000000005</v>
      </c>
      <c r="P54" s="41">
        <f t="shared" si="7"/>
        <v>31412</v>
      </c>
      <c r="Q54" s="41">
        <f t="shared" si="7"/>
        <v>30720.6</v>
      </c>
      <c r="R54" s="41">
        <f t="shared" si="7"/>
        <v>30350.6</v>
      </c>
      <c r="S54" s="41">
        <f t="shared" si="7"/>
        <v>29900.9</v>
      </c>
      <c r="T54" s="41">
        <f t="shared" si="7"/>
        <v>29460.3</v>
      </c>
      <c r="U54" s="41">
        <f t="shared" si="7"/>
        <v>29004.100000000002</v>
      </c>
      <c r="V54" s="41">
        <f t="shared" si="7"/>
        <v>28530</v>
      </c>
      <c r="W54" s="41">
        <f t="shared" si="7"/>
        <v>28335.599999999999</v>
      </c>
      <c r="X54" s="41">
        <f t="shared" si="7"/>
        <v>28144.400000000001</v>
      </c>
      <c r="Y54" s="41">
        <f t="shared" si="7"/>
        <v>27953.800000000003</v>
      </c>
      <c r="Z54" s="41">
        <f t="shared" si="7"/>
        <v>27765.4</v>
      </c>
      <c r="AA54" s="41">
        <f t="shared" si="7"/>
        <v>27573.099999999995</v>
      </c>
      <c r="AB54" s="41">
        <f t="shared" si="7"/>
        <v>27467</v>
      </c>
      <c r="AC54" s="41">
        <f t="shared" si="7"/>
        <v>27361.4</v>
      </c>
      <c r="AD54" s="41">
        <f t="shared" si="7"/>
        <v>27256.6</v>
      </c>
      <c r="AE54" s="41">
        <f t="shared" si="7"/>
        <v>27147.9</v>
      </c>
      <c r="AF54" s="41">
        <f t="shared" si="7"/>
        <v>27040.699999999997</v>
      </c>
    </row>
    <row r="56" spans="1:32" ht="18" thickBot="1" x14ac:dyDescent="0.35">
      <c r="A56" s="13" t="s">
        <v>225</v>
      </c>
    </row>
    <row r="57" spans="1:32" ht="15.75" thickTop="1" x14ac:dyDescent="0.25">
      <c r="A57" s="40" t="s">
        <v>226</v>
      </c>
      <c r="D57" s="40">
        <f t="shared" ref="D57:AF57" si="8">D54</f>
        <v>34937.1</v>
      </c>
      <c r="E57" s="40">
        <f t="shared" si="8"/>
        <v>34929.700000000004</v>
      </c>
      <c r="F57" s="40">
        <f t="shared" si="8"/>
        <v>34910.1</v>
      </c>
      <c r="G57" s="40">
        <f t="shared" si="8"/>
        <v>34854.400000000001</v>
      </c>
      <c r="H57" s="40">
        <f t="shared" si="8"/>
        <v>34734.6</v>
      </c>
      <c r="I57" s="40">
        <f t="shared" si="8"/>
        <v>34663.1</v>
      </c>
      <c r="J57" s="40">
        <f t="shared" si="8"/>
        <v>34584.299999999996</v>
      </c>
      <c r="K57" s="40">
        <f t="shared" si="8"/>
        <v>34426.5</v>
      </c>
      <c r="L57" s="40">
        <f t="shared" si="8"/>
        <v>34241.100000000006</v>
      </c>
      <c r="M57" s="40">
        <f t="shared" si="8"/>
        <v>33489.1</v>
      </c>
      <c r="N57" s="40">
        <f t="shared" si="8"/>
        <v>32911.4</v>
      </c>
      <c r="O57" s="40">
        <f t="shared" si="8"/>
        <v>32112.900000000005</v>
      </c>
      <c r="P57" s="40">
        <f t="shared" si="8"/>
        <v>31412</v>
      </c>
      <c r="Q57" s="40">
        <f t="shared" si="8"/>
        <v>30720.6</v>
      </c>
      <c r="R57" s="40">
        <f t="shared" si="8"/>
        <v>30350.6</v>
      </c>
      <c r="S57" s="40">
        <f t="shared" si="8"/>
        <v>29900.9</v>
      </c>
      <c r="T57" s="40">
        <f t="shared" si="8"/>
        <v>29460.3</v>
      </c>
      <c r="U57" s="40">
        <f t="shared" si="8"/>
        <v>29004.100000000002</v>
      </c>
      <c r="V57" s="40">
        <f t="shared" si="8"/>
        <v>28530</v>
      </c>
      <c r="W57" s="40">
        <f t="shared" si="8"/>
        <v>28335.599999999999</v>
      </c>
      <c r="X57" s="40">
        <f t="shared" si="8"/>
        <v>28144.400000000001</v>
      </c>
      <c r="Y57" s="40">
        <f t="shared" si="8"/>
        <v>27953.800000000003</v>
      </c>
      <c r="Z57" s="40">
        <f t="shared" si="8"/>
        <v>27765.4</v>
      </c>
      <c r="AA57" s="40">
        <f t="shared" si="8"/>
        <v>27573.099999999995</v>
      </c>
      <c r="AB57" s="40">
        <f t="shared" si="8"/>
        <v>27467</v>
      </c>
      <c r="AC57" s="40">
        <f t="shared" si="8"/>
        <v>27361.4</v>
      </c>
      <c r="AD57" s="40">
        <f t="shared" si="8"/>
        <v>27256.6</v>
      </c>
      <c r="AE57" s="40">
        <f t="shared" si="8"/>
        <v>27147.9</v>
      </c>
      <c r="AF57" s="40">
        <f t="shared" si="8"/>
        <v>27040.699999999997</v>
      </c>
    </row>
    <row r="58" spans="1:32" x14ac:dyDescent="0.25">
      <c r="A58" s="40" t="s">
        <v>227</v>
      </c>
      <c r="D58" s="40">
        <f t="shared" ref="D58:AF58" si="9">D53-D54</f>
        <v>41292.299999999996</v>
      </c>
      <c r="E58" s="40">
        <f t="shared" si="9"/>
        <v>40563.9</v>
      </c>
      <c r="F58" s="40">
        <f t="shared" si="9"/>
        <v>39806.400000000001</v>
      </c>
      <c r="G58" s="40">
        <f t="shared" si="9"/>
        <v>39087.1</v>
      </c>
      <c r="H58" s="40">
        <f t="shared" si="9"/>
        <v>38046.299999999996</v>
      </c>
      <c r="I58" s="40">
        <f t="shared" si="9"/>
        <v>36656.400000000001</v>
      </c>
      <c r="J58" s="40">
        <f t="shared" si="9"/>
        <v>36171.500000000007</v>
      </c>
      <c r="K58" s="40">
        <f t="shared" si="9"/>
        <v>35698.799999999988</v>
      </c>
      <c r="L58" s="40">
        <f t="shared" si="9"/>
        <v>35308.100000000006</v>
      </c>
      <c r="M58" s="40">
        <f t="shared" si="9"/>
        <v>33729.799999999996</v>
      </c>
      <c r="N58" s="40">
        <f t="shared" si="9"/>
        <v>31388</v>
      </c>
      <c r="O58" s="40">
        <f t="shared" si="9"/>
        <v>29792.899999999991</v>
      </c>
      <c r="P58" s="40">
        <f t="shared" si="9"/>
        <v>28106.800000000003</v>
      </c>
      <c r="Q58" s="40">
        <f t="shared" si="9"/>
        <v>26870.9</v>
      </c>
      <c r="R58" s="40">
        <f t="shared" si="9"/>
        <v>26320.9</v>
      </c>
      <c r="S58" s="40">
        <f t="shared" si="9"/>
        <v>25772</v>
      </c>
      <c r="T58" s="40">
        <f t="shared" si="9"/>
        <v>25220.899999999998</v>
      </c>
      <c r="U58" s="40">
        <f t="shared" si="9"/>
        <v>24670.299999999992</v>
      </c>
      <c r="V58" s="40">
        <f t="shared" si="9"/>
        <v>24116.800000000003</v>
      </c>
      <c r="W58" s="40">
        <f t="shared" si="9"/>
        <v>23563</v>
      </c>
      <c r="X58" s="40">
        <f t="shared" si="9"/>
        <v>23008.699999999997</v>
      </c>
      <c r="Y58" s="40">
        <f t="shared" si="9"/>
        <v>22454.699999999997</v>
      </c>
      <c r="Z58" s="40">
        <f t="shared" si="9"/>
        <v>21899.599999999999</v>
      </c>
      <c r="AA58" s="40">
        <f t="shared" si="9"/>
        <v>21344.200000000008</v>
      </c>
      <c r="AB58" s="40">
        <f t="shared" si="9"/>
        <v>20787.300000000003</v>
      </c>
      <c r="AC58" s="40">
        <f t="shared" si="9"/>
        <v>20230.199999999997</v>
      </c>
      <c r="AD58" s="40">
        <f t="shared" si="9"/>
        <v>19672.400000000001</v>
      </c>
      <c r="AE58" s="40">
        <f t="shared" si="9"/>
        <v>19113.5</v>
      </c>
      <c r="AF58" s="40">
        <f t="shared" si="9"/>
        <v>18553.200000000004</v>
      </c>
    </row>
    <row r="59" spans="1:32" x14ac:dyDescent="0.25">
      <c r="A59" s="40" t="s">
        <v>228</v>
      </c>
      <c r="D59" s="40">
        <f t="shared" ref="D59:AF59" si="10">D51</f>
        <v>-6205.5999999999995</v>
      </c>
      <c r="E59" s="40">
        <f t="shared" si="10"/>
        <v>-5634.1</v>
      </c>
      <c r="F59" s="40">
        <f t="shared" si="10"/>
        <v>-5473.8</v>
      </c>
      <c r="G59" s="40">
        <f t="shared" si="10"/>
        <v>-6388.5</v>
      </c>
      <c r="H59" s="40">
        <f t="shared" si="10"/>
        <v>-7843.0999999999995</v>
      </c>
      <c r="I59" s="40">
        <f t="shared" si="10"/>
        <v>-9834.3000000000011</v>
      </c>
      <c r="J59" s="40">
        <f t="shared" si="10"/>
        <v>-12243.4</v>
      </c>
      <c r="K59" s="40">
        <f t="shared" si="10"/>
        <v>-14526.5</v>
      </c>
      <c r="L59" s="40">
        <f t="shared" si="10"/>
        <v>-16328.900000000001</v>
      </c>
      <c r="M59" s="40">
        <f t="shared" si="10"/>
        <v>-17258.099999999999</v>
      </c>
      <c r="N59" s="40">
        <f t="shared" si="10"/>
        <v>-17703.800000000003</v>
      </c>
      <c r="O59" s="40">
        <f t="shared" si="10"/>
        <v>-18442</v>
      </c>
      <c r="P59" s="40">
        <f t="shared" si="10"/>
        <v>-18966.899999999998</v>
      </c>
      <c r="Q59" s="40">
        <f t="shared" si="10"/>
        <v>-19751.2</v>
      </c>
      <c r="R59" s="40">
        <f t="shared" si="10"/>
        <v>-20992.100000000002</v>
      </c>
      <c r="S59" s="40">
        <f t="shared" si="10"/>
        <v>-23259.5</v>
      </c>
      <c r="T59" s="40">
        <f t="shared" si="10"/>
        <v>-24561.1</v>
      </c>
      <c r="U59" s="40">
        <f t="shared" si="10"/>
        <v>-25954.2</v>
      </c>
      <c r="V59" s="40">
        <f t="shared" si="10"/>
        <v>-27266.300000000003</v>
      </c>
      <c r="W59" s="40">
        <f t="shared" si="10"/>
        <v>-28551.9</v>
      </c>
      <c r="X59" s="40">
        <f t="shared" si="10"/>
        <v>-29475.599999999999</v>
      </c>
      <c r="Y59" s="40">
        <f t="shared" si="10"/>
        <v>-29858.1</v>
      </c>
      <c r="Z59" s="40">
        <f t="shared" si="10"/>
        <v>-29900.5</v>
      </c>
      <c r="AA59" s="40">
        <f t="shared" si="10"/>
        <v>-29223.7</v>
      </c>
      <c r="AB59" s="40">
        <f t="shared" si="10"/>
        <v>-28436.9</v>
      </c>
      <c r="AC59" s="40">
        <f t="shared" si="10"/>
        <v>-27650.400000000001</v>
      </c>
      <c r="AD59" s="40">
        <f t="shared" si="10"/>
        <v>-27748.2</v>
      </c>
      <c r="AE59" s="40">
        <f t="shared" si="10"/>
        <v>-27852</v>
      </c>
      <c r="AF59" s="40">
        <f t="shared" si="10"/>
        <v>-27993.7</v>
      </c>
    </row>
    <row r="60" spans="1:32" x14ac:dyDescent="0.25">
      <c r="A60" s="40" t="s">
        <v>229</v>
      </c>
      <c r="D60" s="40">
        <f t="shared" ref="D60:AF60" si="11">SUM(D57:D59)</f>
        <v>70023.799999999988</v>
      </c>
      <c r="E60" s="40">
        <f t="shared" si="11"/>
        <v>69859.5</v>
      </c>
      <c r="F60" s="40">
        <f t="shared" si="11"/>
        <v>69242.7</v>
      </c>
      <c r="G60" s="40">
        <f t="shared" si="11"/>
        <v>67553</v>
      </c>
      <c r="H60" s="40">
        <f t="shared" si="11"/>
        <v>64937.799999999996</v>
      </c>
      <c r="I60" s="40">
        <f t="shared" si="11"/>
        <v>61485.2</v>
      </c>
      <c r="J60" s="40">
        <f t="shared" si="11"/>
        <v>58512.4</v>
      </c>
      <c r="K60" s="40">
        <f t="shared" si="11"/>
        <v>55598.799999999988</v>
      </c>
      <c r="L60" s="40">
        <f t="shared" si="11"/>
        <v>53220.30000000001</v>
      </c>
      <c r="M60" s="40">
        <f t="shared" si="11"/>
        <v>49960.799999999996</v>
      </c>
      <c r="N60" s="40">
        <f t="shared" si="11"/>
        <v>46595.6</v>
      </c>
      <c r="O60" s="40">
        <f t="shared" si="11"/>
        <v>43463.799999999996</v>
      </c>
      <c r="P60" s="40">
        <f t="shared" si="11"/>
        <v>40551.900000000009</v>
      </c>
      <c r="Q60" s="40">
        <f t="shared" si="11"/>
        <v>37840.300000000003</v>
      </c>
      <c r="R60" s="40">
        <f t="shared" si="11"/>
        <v>35679.399999999994</v>
      </c>
      <c r="S60" s="40">
        <f t="shared" si="11"/>
        <v>32413.4</v>
      </c>
      <c r="T60" s="40">
        <f t="shared" si="11"/>
        <v>30120.1</v>
      </c>
      <c r="U60" s="40">
        <f t="shared" si="11"/>
        <v>27720.199999999993</v>
      </c>
      <c r="V60" s="40">
        <f t="shared" si="11"/>
        <v>25380.5</v>
      </c>
      <c r="W60" s="40">
        <f t="shared" si="11"/>
        <v>23346.699999999997</v>
      </c>
      <c r="X60" s="40">
        <f t="shared" si="11"/>
        <v>21677.5</v>
      </c>
      <c r="Y60" s="40">
        <f t="shared" si="11"/>
        <v>20550.400000000001</v>
      </c>
      <c r="Z60" s="40">
        <f t="shared" si="11"/>
        <v>19764.5</v>
      </c>
      <c r="AA60" s="40">
        <f t="shared" si="11"/>
        <v>19693.600000000002</v>
      </c>
      <c r="AB60" s="40">
        <f t="shared" si="11"/>
        <v>19817.400000000001</v>
      </c>
      <c r="AC60" s="40">
        <f t="shared" si="11"/>
        <v>19941.199999999997</v>
      </c>
      <c r="AD60" s="40">
        <f t="shared" si="11"/>
        <v>19180.8</v>
      </c>
      <c r="AE60" s="40">
        <f t="shared" si="11"/>
        <v>18409.400000000001</v>
      </c>
      <c r="AF60" s="40">
        <f t="shared" si="11"/>
        <v>17600.2</v>
      </c>
    </row>
    <row r="61" spans="1:32" x14ac:dyDescent="0.25">
      <c r="A61" s="40" t="s">
        <v>230</v>
      </c>
      <c r="D61" s="40">
        <f t="shared" ref="D61:AF61" si="12">D58+D59</f>
        <v>35086.699999999997</v>
      </c>
      <c r="E61" s="40">
        <f t="shared" si="12"/>
        <v>34929.800000000003</v>
      </c>
      <c r="F61" s="40">
        <f t="shared" si="12"/>
        <v>34332.6</v>
      </c>
      <c r="G61" s="40">
        <f t="shared" si="12"/>
        <v>32698.6</v>
      </c>
      <c r="H61" s="40">
        <f t="shared" si="12"/>
        <v>30203.199999999997</v>
      </c>
      <c r="I61" s="40">
        <f t="shared" si="12"/>
        <v>26822.1</v>
      </c>
      <c r="J61" s="40">
        <f t="shared" si="12"/>
        <v>23928.100000000006</v>
      </c>
      <c r="K61" s="40">
        <f t="shared" si="12"/>
        <v>21172.299999999988</v>
      </c>
      <c r="L61" s="40">
        <f t="shared" si="12"/>
        <v>18979.200000000004</v>
      </c>
      <c r="M61" s="40">
        <f t="shared" si="12"/>
        <v>16471.699999999997</v>
      </c>
      <c r="N61" s="40">
        <f t="shared" si="12"/>
        <v>13684.199999999997</v>
      </c>
      <c r="O61" s="40">
        <f t="shared" si="12"/>
        <v>11350.899999999991</v>
      </c>
      <c r="P61" s="40">
        <f t="shared" si="12"/>
        <v>9139.9000000000051</v>
      </c>
      <c r="Q61" s="40">
        <f t="shared" si="12"/>
        <v>7119.7000000000007</v>
      </c>
      <c r="R61" s="40">
        <f t="shared" si="12"/>
        <v>5328.7999999999993</v>
      </c>
      <c r="S61" s="40">
        <f t="shared" si="12"/>
        <v>2512.5</v>
      </c>
      <c r="T61" s="40">
        <f t="shared" si="12"/>
        <v>659.79999999999927</v>
      </c>
      <c r="U61" s="40">
        <f t="shared" si="12"/>
        <v>-1283.9000000000087</v>
      </c>
      <c r="V61" s="40">
        <f t="shared" si="12"/>
        <v>-3149.5</v>
      </c>
      <c r="W61" s="40">
        <f t="shared" si="12"/>
        <v>-4988.9000000000015</v>
      </c>
      <c r="X61" s="40">
        <f t="shared" si="12"/>
        <v>-6466.9000000000015</v>
      </c>
      <c r="Y61" s="40">
        <f t="shared" si="12"/>
        <v>-7403.4000000000015</v>
      </c>
      <c r="Z61" s="40">
        <f t="shared" si="12"/>
        <v>-8000.9000000000015</v>
      </c>
      <c r="AA61" s="40">
        <f t="shared" si="12"/>
        <v>-7879.4999999999927</v>
      </c>
      <c r="AB61" s="40">
        <f t="shared" si="12"/>
        <v>-7649.5999999999985</v>
      </c>
      <c r="AC61" s="40">
        <f t="shared" si="12"/>
        <v>-7420.2000000000044</v>
      </c>
      <c r="AD61" s="40">
        <f t="shared" si="12"/>
        <v>-8075.7999999999993</v>
      </c>
      <c r="AE61" s="40">
        <f t="shared" si="12"/>
        <v>-8738.5</v>
      </c>
      <c r="AF61" s="40">
        <f t="shared" si="12"/>
        <v>-9440.4999999999964</v>
      </c>
    </row>
    <row r="63" spans="1:32" x14ac:dyDescent="0.25">
      <c r="Q63" s="37">
        <f>Q58/E58</f>
        <v>0.66243383895532726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DFC02-79B1-4037-8F13-8249DB906BAE}">
  <sheetPr codeName="Sheet46">
    <tabColor theme="8" tint="0.59999389629810485"/>
  </sheetPr>
  <dimension ref="A1:CO141"/>
  <sheetViews>
    <sheetView showGridLines="0" workbookViewId="0">
      <selection activeCell="A37" sqref="A37"/>
    </sheetView>
  </sheetViews>
  <sheetFormatPr defaultRowHeight="15" x14ac:dyDescent="0.25"/>
  <cols>
    <col min="1" max="1" width="110.85546875" bestFit="1" customWidth="1"/>
    <col min="32" max="32" width="83.28515625" bestFit="1" customWidth="1"/>
    <col min="63" max="63" width="83.28515625" bestFit="1" customWidth="1"/>
    <col min="64" max="64" width="9.42578125" customWidth="1"/>
    <col min="65" max="91" width="9.42578125" bestFit="1" customWidth="1"/>
    <col min="92" max="92" width="9.42578125" customWidth="1"/>
  </cols>
  <sheetData>
    <row r="1" spans="1:93" ht="20.25" thickBot="1" x14ac:dyDescent="0.35">
      <c r="A1" s="3" t="s">
        <v>202</v>
      </c>
      <c r="AF1" s="3" t="s">
        <v>203</v>
      </c>
      <c r="BK1" s="3" t="s">
        <v>204</v>
      </c>
    </row>
    <row r="2" spans="1:93" ht="15.75" thickTop="1" x14ac:dyDescent="0.25">
      <c r="B2" s="1">
        <v>2022</v>
      </c>
      <c r="C2" s="2">
        <v>2023</v>
      </c>
      <c r="D2" s="1">
        <v>2024</v>
      </c>
      <c r="E2" s="2">
        <v>2025</v>
      </c>
      <c r="F2" s="1">
        <v>2026</v>
      </c>
      <c r="G2" s="2">
        <v>2027</v>
      </c>
      <c r="H2" s="1">
        <v>2028</v>
      </c>
      <c r="I2" s="2">
        <v>2029</v>
      </c>
      <c r="J2" s="1">
        <v>2030</v>
      </c>
      <c r="K2" s="2">
        <v>2031</v>
      </c>
      <c r="L2" s="1">
        <v>2032</v>
      </c>
      <c r="M2" s="2">
        <v>2033</v>
      </c>
      <c r="N2" s="1">
        <v>2034</v>
      </c>
      <c r="O2" s="2">
        <v>2035</v>
      </c>
      <c r="P2" s="1">
        <v>2036</v>
      </c>
      <c r="Q2" s="2">
        <v>2037</v>
      </c>
      <c r="R2" s="1">
        <v>2038</v>
      </c>
      <c r="S2" s="2">
        <v>2039</v>
      </c>
      <c r="T2" s="1">
        <v>2040</v>
      </c>
      <c r="U2" s="2">
        <v>2041</v>
      </c>
      <c r="V2" s="1">
        <v>2042</v>
      </c>
      <c r="W2" s="2">
        <v>2043</v>
      </c>
      <c r="X2" s="1">
        <v>2044</v>
      </c>
      <c r="Y2" s="2">
        <v>2045</v>
      </c>
      <c r="Z2" s="1">
        <v>2046</v>
      </c>
      <c r="AA2" s="2">
        <v>2047</v>
      </c>
      <c r="AB2" s="1">
        <v>2048</v>
      </c>
      <c r="AC2" s="2">
        <v>2049</v>
      </c>
      <c r="AD2" s="1">
        <v>2050</v>
      </c>
      <c r="AG2" s="1">
        <v>2022</v>
      </c>
      <c r="AH2" s="2">
        <v>2023</v>
      </c>
      <c r="AI2" s="1">
        <v>2024</v>
      </c>
      <c r="AJ2" s="2">
        <v>2025</v>
      </c>
      <c r="AK2" s="1">
        <v>2026</v>
      </c>
      <c r="AL2" s="2">
        <v>2027</v>
      </c>
      <c r="AM2" s="1">
        <v>2028</v>
      </c>
      <c r="AN2" s="2">
        <v>2029</v>
      </c>
      <c r="AO2" s="1">
        <v>2030</v>
      </c>
      <c r="AP2" s="2">
        <v>2031</v>
      </c>
      <c r="AQ2" s="1">
        <v>2032</v>
      </c>
      <c r="AR2" s="2">
        <v>2033</v>
      </c>
      <c r="AS2" s="1">
        <v>2034</v>
      </c>
      <c r="AT2" s="2">
        <v>2035</v>
      </c>
      <c r="AU2" s="1">
        <v>2036</v>
      </c>
      <c r="AV2" s="2">
        <v>2037</v>
      </c>
      <c r="AW2" s="1">
        <v>2038</v>
      </c>
      <c r="AX2" s="2">
        <v>2039</v>
      </c>
      <c r="AY2" s="1">
        <v>2040</v>
      </c>
      <c r="AZ2" s="2">
        <v>2041</v>
      </c>
      <c r="BA2" s="1">
        <v>2042</v>
      </c>
      <c r="BB2" s="2">
        <v>2043</v>
      </c>
      <c r="BC2" s="1">
        <v>2044</v>
      </c>
      <c r="BD2" s="2">
        <v>2045</v>
      </c>
      <c r="BE2" s="1">
        <v>2046</v>
      </c>
      <c r="BF2" s="2">
        <v>2047</v>
      </c>
      <c r="BG2" s="1">
        <v>2048</v>
      </c>
      <c r="BH2" s="2">
        <v>2049</v>
      </c>
      <c r="BI2" s="1">
        <v>2050</v>
      </c>
      <c r="BL2" s="1">
        <v>2022</v>
      </c>
      <c r="BM2" s="2">
        <v>2023</v>
      </c>
      <c r="BN2" s="1">
        <v>2024</v>
      </c>
      <c r="BO2" s="2">
        <v>2025</v>
      </c>
      <c r="BP2" s="1">
        <v>2026</v>
      </c>
      <c r="BQ2" s="2">
        <v>2027</v>
      </c>
      <c r="BR2" s="1">
        <v>2028</v>
      </c>
      <c r="BS2" s="2">
        <v>2029</v>
      </c>
      <c r="BT2" s="1">
        <v>2030</v>
      </c>
      <c r="BU2" s="2">
        <v>2031</v>
      </c>
      <c r="BV2" s="1">
        <v>2032</v>
      </c>
      <c r="BW2" s="2">
        <v>2033</v>
      </c>
      <c r="BX2" s="1">
        <v>2034</v>
      </c>
      <c r="BY2" s="2">
        <v>2035</v>
      </c>
      <c r="BZ2" s="1">
        <v>2036</v>
      </c>
      <c r="CA2" s="2">
        <v>2037</v>
      </c>
      <c r="CB2" s="1">
        <v>2038</v>
      </c>
      <c r="CC2" s="2">
        <v>2039</v>
      </c>
      <c r="CD2" s="1">
        <v>2040</v>
      </c>
      <c r="CE2" s="2">
        <v>2041</v>
      </c>
      <c r="CF2" s="1">
        <v>2042</v>
      </c>
      <c r="CG2" s="2">
        <v>2043</v>
      </c>
      <c r="CH2" s="1">
        <v>2044</v>
      </c>
      <c r="CI2" s="2">
        <v>2045</v>
      </c>
      <c r="CJ2" s="1">
        <v>2046</v>
      </c>
      <c r="CK2" s="2">
        <v>2047</v>
      </c>
      <c r="CL2" s="1">
        <v>2048</v>
      </c>
      <c r="CM2" s="2">
        <v>2049</v>
      </c>
      <c r="CN2" s="1">
        <v>2050</v>
      </c>
    </row>
    <row r="3" spans="1:93" x14ac:dyDescent="0.25">
      <c r="A3" s="4" t="s">
        <v>13</v>
      </c>
      <c r="B3" s="5">
        <v>0</v>
      </c>
      <c r="C3" s="5">
        <v>0</v>
      </c>
      <c r="D3" s="5">
        <v>0</v>
      </c>
      <c r="E3" s="5">
        <v>0</v>
      </c>
      <c r="F3" s="5">
        <v>0</v>
      </c>
      <c r="G3" s="5">
        <v>0</v>
      </c>
      <c r="H3" s="5">
        <v>0</v>
      </c>
      <c r="I3" s="5">
        <v>0</v>
      </c>
      <c r="J3" s="5">
        <v>0</v>
      </c>
      <c r="K3" s="5">
        <v>1.2172560000000001E-2</v>
      </c>
      <c r="L3" s="5">
        <v>4.5823919999999997E-2</v>
      </c>
      <c r="M3" s="5">
        <v>3.9180729999999997E-2</v>
      </c>
      <c r="N3" s="5">
        <v>2.1875700000000001E-2</v>
      </c>
      <c r="O3" s="5">
        <v>-1.3728189999999999E-2</v>
      </c>
      <c r="P3" s="5">
        <v>-7.5254959999999996E-2</v>
      </c>
      <c r="Q3" s="5">
        <v>-0.12597700000000001</v>
      </c>
      <c r="R3" s="5">
        <v>-0.15940799999999999</v>
      </c>
      <c r="S3" s="5">
        <v>-0.18371000000000001</v>
      </c>
      <c r="T3" s="5">
        <v>-0.20266000000000001</v>
      </c>
      <c r="U3" s="5">
        <v>-0.21537400000000001</v>
      </c>
      <c r="V3" s="5">
        <v>-0.22401199999999999</v>
      </c>
      <c r="W3" s="5">
        <v>-0.22888500000000001</v>
      </c>
      <c r="X3" s="5">
        <v>-0.23074800000000001</v>
      </c>
      <c r="Y3" s="5">
        <v>-0.22908100000000001</v>
      </c>
      <c r="Z3" s="5">
        <v>-0.22376399999999999</v>
      </c>
      <c r="AA3" s="5">
        <v>-0.21396100000000001</v>
      </c>
      <c r="AB3" s="5">
        <v>-0.198736</v>
      </c>
      <c r="AC3" s="5">
        <v>-0.176838</v>
      </c>
      <c r="AD3" s="5">
        <v>-0.14688599999999999</v>
      </c>
      <c r="AF3" s="4" t="s">
        <v>13</v>
      </c>
      <c r="AG3" s="5">
        <v>5.2690319999999999E-3</v>
      </c>
      <c r="AH3" s="5">
        <v>1.5255670000000001E-2</v>
      </c>
      <c r="AI3" s="5">
        <v>2.6594219999999998E-2</v>
      </c>
      <c r="AJ3" s="5">
        <v>3.6754920000000003E-2</v>
      </c>
      <c r="AK3" s="5">
        <v>2.734319E-2</v>
      </c>
      <c r="AL3" s="5">
        <v>1.9533269999999998E-2</v>
      </c>
      <c r="AM3" s="5">
        <v>9.4579150000000008E-3</v>
      </c>
      <c r="AN3" s="5">
        <v>1.6175359999999999E-3</v>
      </c>
      <c r="AO3" s="5">
        <v>-7.7748060000000004E-3</v>
      </c>
      <c r="AP3" s="5">
        <v>-3.8611409999999999E-2</v>
      </c>
      <c r="AQ3" s="5">
        <v>-2.2913750000000004E-2</v>
      </c>
      <c r="AR3" s="5">
        <v>-4.5138810000000001E-2</v>
      </c>
      <c r="AS3" s="5">
        <v>-7.5639940000000003E-2</v>
      </c>
      <c r="AT3" s="5">
        <v>-0.12467719000000001</v>
      </c>
      <c r="AU3" s="5">
        <v>-0.19636495999999998</v>
      </c>
      <c r="AV3" s="5">
        <v>-0.26210299999999997</v>
      </c>
      <c r="AW3" s="5">
        <v>-0.30470799999999998</v>
      </c>
      <c r="AX3" s="5">
        <v>-0.33847100000000002</v>
      </c>
      <c r="AY3" s="5">
        <v>-0.36734299999999998</v>
      </c>
      <c r="AZ3" s="5">
        <v>-0.38445099999999999</v>
      </c>
      <c r="BA3" s="5">
        <v>-0.39607999999999999</v>
      </c>
      <c r="BB3" s="5">
        <v>-0.40174799999999999</v>
      </c>
      <c r="BC3" s="5">
        <v>-0.40382700000000005</v>
      </c>
      <c r="BD3" s="5">
        <v>-0.399893</v>
      </c>
      <c r="BE3" s="5">
        <v>-0.39190599999999998</v>
      </c>
      <c r="BF3" s="5">
        <v>-0.38101300000000005</v>
      </c>
      <c r="BG3" s="5">
        <v>-0.37121799999999999</v>
      </c>
      <c r="BH3" s="5">
        <v>-0.35607699999999998</v>
      </c>
      <c r="BI3" s="5">
        <v>-0.33428800000000003</v>
      </c>
      <c r="BK3" s="4" t="s">
        <v>13</v>
      </c>
      <c r="BL3" s="5">
        <v>193561.96514933617</v>
      </c>
      <c r="BM3" s="5">
        <v>197921.98735729745</v>
      </c>
      <c r="BN3" s="5">
        <v>202364.6824313266</v>
      </c>
      <c r="BO3" s="5">
        <v>206808.61121160563</v>
      </c>
      <c r="BP3" s="5">
        <v>211226.51857103969</v>
      </c>
      <c r="BQ3" s="5">
        <v>215600.68173944595</v>
      </c>
      <c r="BR3" s="5">
        <v>220003.26863999086</v>
      </c>
      <c r="BS3" s="5">
        <v>224489.66280954779</v>
      </c>
      <c r="BT3" s="5">
        <v>228957.54521558702</v>
      </c>
      <c r="BU3" s="5">
        <v>233450.57590589841</v>
      </c>
      <c r="BV3" s="5">
        <v>238129.52230532153</v>
      </c>
      <c r="BW3" s="5">
        <v>242770.64764749524</v>
      </c>
      <c r="BX3" s="5">
        <v>247523.90046697145</v>
      </c>
      <c r="BY3" s="5">
        <v>252258.59256824668</v>
      </c>
      <c r="BZ3" s="5">
        <v>256956.89187544869</v>
      </c>
      <c r="CA3" s="5">
        <v>261682.75650254256</v>
      </c>
      <c r="CB3" s="5">
        <v>266491.98732519831</v>
      </c>
      <c r="CC3" s="5">
        <v>271344.52783387277</v>
      </c>
      <c r="CD3" s="5">
        <v>276229.02791268606</v>
      </c>
      <c r="CE3" s="5">
        <v>281169.04942383408</v>
      </c>
      <c r="CF3" s="5">
        <v>286148.82861127279</v>
      </c>
      <c r="CG3" s="5">
        <v>291171.1384548397</v>
      </c>
      <c r="CH3" s="5">
        <v>296229.41079980892</v>
      </c>
      <c r="CI3" s="5">
        <v>301332.63913105498</v>
      </c>
      <c r="CJ3" s="5">
        <v>306476.01097680698</v>
      </c>
      <c r="CK3" s="5">
        <v>311657.04519548948</v>
      </c>
      <c r="CL3" s="5">
        <v>316863.763588175</v>
      </c>
      <c r="CM3" s="5">
        <v>322116.97393327567</v>
      </c>
      <c r="CN3" s="5">
        <v>327422.119105944</v>
      </c>
    </row>
    <row r="4" spans="1:93" x14ac:dyDescent="0.25">
      <c r="A4" s="4" t="s">
        <v>12</v>
      </c>
      <c r="B4" s="5">
        <v>0</v>
      </c>
      <c r="C4" s="5">
        <v>0</v>
      </c>
      <c r="D4" s="5">
        <v>0</v>
      </c>
      <c r="E4" s="5">
        <v>0</v>
      </c>
      <c r="F4" s="5">
        <v>0</v>
      </c>
      <c r="G4" s="5">
        <v>0</v>
      </c>
      <c r="H4" s="5">
        <v>0</v>
      </c>
      <c r="I4" s="5">
        <v>0</v>
      </c>
      <c r="J4" s="5">
        <v>0</v>
      </c>
      <c r="K4" s="5">
        <v>1.2172560000000001E-2</v>
      </c>
      <c r="L4" s="5">
        <v>4.5823919999999997E-2</v>
      </c>
      <c r="M4" s="5">
        <v>3.9180729999999997E-2</v>
      </c>
      <c r="N4" s="5">
        <v>2.1875700000000001E-2</v>
      </c>
      <c r="O4" s="5">
        <v>-1.3728189999999999E-2</v>
      </c>
      <c r="P4" s="5">
        <v>-7.5254959999999996E-2</v>
      </c>
      <c r="Q4" s="5">
        <v>-0.12597700000000001</v>
      </c>
      <c r="R4" s="5">
        <v>-0.15940799999999999</v>
      </c>
      <c r="S4" s="5">
        <v>-0.18371000000000001</v>
      </c>
      <c r="T4" s="5">
        <v>-0.20266000000000001</v>
      </c>
      <c r="U4" s="5">
        <v>-0.21537400000000001</v>
      </c>
      <c r="V4" s="5">
        <v>-0.22401199999999999</v>
      </c>
      <c r="W4" s="5">
        <v>-0.22888500000000001</v>
      </c>
      <c r="X4" s="5">
        <v>-0.23074800000000001</v>
      </c>
      <c r="Y4" s="5">
        <v>-0.22908100000000001</v>
      </c>
      <c r="Z4" s="5">
        <v>-0.22376399999999999</v>
      </c>
      <c r="AA4" s="5">
        <v>-0.21396100000000001</v>
      </c>
      <c r="AB4" s="5">
        <v>-0.198736</v>
      </c>
      <c r="AC4" s="5">
        <v>-0.176838</v>
      </c>
      <c r="AD4" s="5">
        <v>-0.14688599999999999</v>
      </c>
      <c r="AF4" s="4" t="s">
        <v>12</v>
      </c>
      <c r="AG4" s="5">
        <v>5.2690319999999999E-3</v>
      </c>
      <c r="AH4" s="5">
        <v>1.5255670000000001E-2</v>
      </c>
      <c r="AI4" s="5">
        <v>2.6594219999999998E-2</v>
      </c>
      <c r="AJ4" s="5">
        <v>3.6754920000000003E-2</v>
      </c>
      <c r="AK4" s="5">
        <v>2.734319E-2</v>
      </c>
      <c r="AL4" s="5">
        <v>1.9533269999999998E-2</v>
      </c>
      <c r="AM4" s="5">
        <v>9.4579150000000008E-3</v>
      </c>
      <c r="AN4" s="5">
        <v>1.6175359999999999E-3</v>
      </c>
      <c r="AO4" s="5">
        <v>-7.7748060000000004E-3</v>
      </c>
      <c r="AP4" s="5">
        <v>-3.8611409999999999E-2</v>
      </c>
      <c r="AQ4" s="5">
        <v>-2.2913750000000004E-2</v>
      </c>
      <c r="AR4" s="5">
        <v>-4.5138810000000001E-2</v>
      </c>
      <c r="AS4" s="5">
        <v>-7.5639940000000003E-2</v>
      </c>
      <c r="AT4" s="5">
        <v>-0.12467719000000001</v>
      </c>
      <c r="AU4" s="5">
        <v>-0.19636495999999998</v>
      </c>
      <c r="AV4" s="5">
        <v>-0.26210299999999997</v>
      </c>
      <c r="AW4" s="5">
        <v>-0.30470799999999998</v>
      </c>
      <c r="AX4" s="5">
        <v>-0.33847100000000002</v>
      </c>
      <c r="AY4" s="5">
        <v>-0.36734299999999998</v>
      </c>
      <c r="AZ4" s="5">
        <v>-0.38445099999999999</v>
      </c>
      <c r="BA4" s="5">
        <v>-0.39607999999999999</v>
      </c>
      <c r="BB4" s="5">
        <v>-0.40174799999999999</v>
      </c>
      <c r="BC4" s="5">
        <v>-0.40382700000000005</v>
      </c>
      <c r="BD4" s="5">
        <v>-0.399893</v>
      </c>
      <c r="BE4" s="5">
        <v>-0.39190599999999998</v>
      </c>
      <c r="BF4" s="5">
        <v>-0.38101300000000005</v>
      </c>
      <c r="BG4" s="5">
        <v>-0.37121799999999999</v>
      </c>
      <c r="BH4" s="5">
        <v>-0.35607699999999998</v>
      </c>
      <c r="BI4" s="5">
        <v>-0.33428800000000003</v>
      </c>
      <c r="BK4" s="4" t="s">
        <v>12</v>
      </c>
      <c r="BL4" s="5">
        <v>62078.823482446911</v>
      </c>
      <c r="BM4" s="5">
        <v>63477.16147110473</v>
      </c>
      <c r="BN4" s="5">
        <v>64902.014143344393</v>
      </c>
      <c r="BO4" s="5">
        <v>66327.262487494372</v>
      </c>
      <c r="BP4" s="5">
        <v>67744.1652912891</v>
      </c>
      <c r="BQ4" s="5">
        <v>69147.038541751361</v>
      </c>
      <c r="BR4" s="5">
        <v>70559.027797255141</v>
      </c>
      <c r="BS4" s="5">
        <v>71997.895559884666</v>
      </c>
      <c r="BT4" s="5">
        <v>73430.826265102791</v>
      </c>
      <c r="BU4" s="5">
        <v>74871.822479983457</v>
      </c>
      <c r="BV4" s="5">
        <v>76372.44522572546</v>
      </c>
      <c r="BW4" s="5">
        <v>77860.938074278776</v>
      </c>
      <c r="BX4" s="5">
        <v>79385.392233028659</v>
      </c>
      <c r="BY4" s="5">
        <v>80903.893633714659</v>
      </c>
      <c r="BZ4" s="5">
        <v>82410.723207047791</v>
      </c>
      <c r="CA4" s="5">
        <v>83926.393477087448</v>
      </c>
      <c r="CB4" s="5">
        <v>85468.800794019015</v>
      </c>
      <c r="CC4" s="5">
        <v>87025.098310667032</v>
      </c>
      <c r="CD4" s="5">
        <v>88591.645839561461</v>
      </c>
      <c r="CE4" s="5">
        <v>90176.000096108939</v>
      </c>
      <c r="CF4" s="5">
        <v>91773.105358602348</v>
      </c>
      <c r="CG4" s="5">
        <v>93383.850971834807</v>
      </c>
      <c r="CH4" s="5">
        <v>95006.130409777194</v>
      </c>
      <c r="CI4" s="5">
        <v>96642.82804570804</v>
      </c>
      <c r="CJ4" s="5">
        <v>98292.400432879687</v>
      </c>
      <c r="CK4" s="5">
        <v>99954.051824308583</v>
      </c>
      <c r="CL4" s="5">
        <v>101623.94059493023</v>
      </c>
      <c r="CM4" s="5">
        <v>103308.74017566432</v>
      </c>
      <c r="CN4" s="5">
        <v>105010.19619502609</v>
      </c>
    </row>
    <row r="5" spans="1:93" x14ac:dyDescent="0.25">
      <c r="A5" s="4" t="s">
        <v>14</v>
      </c>
      <c r="B5" s="5">
        <v>0</v>
      </c>
      <c r="C5" s="5">
        <v>0</v>
      </c>
      <c r="D5" s="5">
        <v>0</v>
      </c>
      <c r="E5" s="5">
        <v>0</v>
      </c>
      <c r="F5" s="5">
        <v>0</v>
      </c>
      <c r="G5" s="5">
        <v>0</v>
      </c>
      <c r="H5" s="5">
        <v>0</v>
      </c>
      <c r="I5" s="5">
        <v>0</v>
      </c>
      <c r="J5" s="5">
        <v>0</v>
      </c>
      <c r="K5" s="5">
        <v>-0.198602</v>
      </c>
      <c r="L5" s="5">
        <v>-0.65459800000000001</v>
      </c>
      <c r="M5" s="5">
        <v>-0.88889799999999997</v>
      </c>
      <c r="N5" s="5">
        <v>-1.06186</v>
      </c>
      <c r="O5" s="5">
        <v>-1.0920300000000001</v>
      </c>
      <c r="P5" s="5">
        <v>-0.89585099999999995</v>
      </c>
      <c r="Q5" s="5">
        <v>-0.722692</v>
      </c>
      <c r="R5" s="5">
        <v>-0.59531100000000003</v>
      </c>
      <c r="S5" s="5">
        <v>-0.49468499999999999</v>
      </c>
      <c r="T5" s="5">
        <v>-0.410333</v>
      </c>
      <c r="U5" s="5">
        <v>-0.35121599999999997</v>
      </c>
      <c r="V5" s="5">
        <v>-0.30613600000000002</v>
      </c>
      <c r="W5" s="5">
        <v>-0.27272400000000002</v>
      </c>
      <c r="X5" s="5">
        <v>-0.245839</v>
      </c>
      <c r="Y5" s="5">
        <v>-0.22423000000000001</v>
      </c>
      <c r="Z5" s="5">
        <v>-0.204906</v>
      </c>
      <c r="AA5" s="5">
        <v>-0.18613399999999999</v>
      </c>
      <c r="AB5" s="5">
        <v>-0.166216</v>
      </c>
      <c r="AC5" s="5">
        <v>-0.14433099999999999</v>
      </c>
      <c r="AD5" s="5">
        <v>-0.119217</v>
      </c>
      <c r="AF5" s="4" t="s">
        <v>14</v>
      </c>
      <c r="AG5" s="5">
        <v>5.3001979999999999E-3</v>
      </c>
      <c r="AH5" s="5">
        <v>1.6514089999999999E-2</v>
      </c>
      <c r="AI5" s="5">
        <v>2.3314910000000001E-2</v>
      </c>
      <c r="AJ5" s="5">
        <v>2.2040089999999998E-2</v>
      </c>
      <c r="AK5" s="5">
        <v>-2.473945E-2</v>
      </c>
      <c r="AL5" s="5">
        <v>-1.8295240000000001E-2</v>
      </c>
      <c r="AM5" s="5">
        <v>-2.5370770000000001E-2</v>
      </c>
      <c r="AN5" s="5">
        <v>-2.7863389999999998E-2</v>
      </c>
      <c r="AO5" s="5">
        <v>-4.3482109999999997E-2</v>
      </c>
      <c r="AP5" s="5">
        <v>-0.24937644</v>
      </c>
      <c r="AQ5" s="5">
        <v>-0.71859998999999997</v>
      </c>
      <c r="AR5" s="5">
        <v>-0.9648490999999999</v>
      </c>
      <c r="AS5" s="5">
        <v>-1.1296926899999999</v>
      </c>
      <c r="AT5" s="5">
        <v>-1.15046271</v>
      </c>
      <c r="AU5" s="5">
        <v>-0.93242859</v>
      </c>
      <c r="AV5" s="5">
        <v>-0.74028773000000003</v>
      </c>
      <c r="AW5" s="5">
        <v>-0.59543483080000004</v>
      </c>
      <c r="AX5" s="5">
        <v>-0.48137806999999999</v>
      </c>
      <c r="AY5" s="5">
        <v>-0.38475380999999997</v>
      </c>
      <c r="AZ5" s="5">
        <v>-0.30731238999999999</v>
      </c>
      <c r="BA5" s="5">
        <v>-0.25059362000000002</v>
      </c>
      <c r="BB5" s="5">
        <v>-0.21178956000000002</v>
      </c>
      <c r="BC5" s="5">
        <v>-0.18405668</v>
      </c>
      <c r="BD5" s="5">
        <v>-0.16657935000000001</v>
      </c>
      <c r="BE5" s="5">
        <v>-0.15163397000000001</v>
      </c>
      <c r="BF5" s="5">
        <v>-0.13982512</v>
      </c>
      <c r="BG5" s="5">
        <v>-0.12536178000000001</v>
      </c>
      <c r="BH5" s="5">
        <v>-0.10727469999999999</v>
      </c>
      <c r="BI5" s="5">
        <v>-8.4785090000000007E-2</v>
      </c>
      <c r="BK5" s="4" t="s">
        <v>14</v>
      </c>
      <c r="BL5" s="5">
        <v>80410.464253342885</v>
      </c>
      <c r="BM5" s="5">
        <v>81327.425526385967</v>
      </c>
      <c r="BN5" s="5">
        <v>82174.046092923323</v>
      </c>
      <c r="BO5" s="5">
        <v>83168.736413238425</v>
      </c>
      <c r="BP5" s="5">
        <v>84250.975635505194</v>
      </c>
      <c r="BQ5" s="5">
        <v>85617.824019343272</v>
      </c>
      <c r="BR5" s="5">
        <v>87223.252115912459</v>
      </c>
      <c r="BS5" s="5">
        <v>88856.271395212854</v>
      </c>
      <c r="BT5" s="5">
        <v>90644.496074257549</v>
      </c>
      <c r="BU5" s="5">
        <v>92249.189957574825</v>
      </c>
      <c r="BV5" s="5">
        <v>93589.261279655388</v>
      </c>
      <c r="BW5" s="5">
        <v>95100.95830216397</v>
      </c>
      <c r="BX5" s="5">
        <v>96525.3761614588</v>
      </c>
      <c r="BY5" s="5">
        <v>98082.436199802221</v>
      </c>
      <c r="BZ5" s="5">
        <v>99881.604949388362</v>
      </c>
      <c r="CA5" s="5">
        <v>101662.53864584175</v>
      </c>
      <c r="CB5" s="5">
        <v>103413.35087652315</v>
      </c>
      <c r="CC5" s="5">
        <v>105145.18061954396</v>
      </c>
      <c r="CD5" s="5">
        <v>106871.44418596561</v>
      </c>
      <c r="CE5" s="5">
        <v>108590.69496378359</v>
      </c>
      <c r="CF5" s="5">
        <v>110299.95163517233</v>
      </c>
      <c r="CG5" s="5">
        <v>112000.86198347253</v>
      </c>
      <c r="CH5" s="5">
        <v>113699.11421010029</v>
      </c>
      <c r="CI5" s="5">
        <v>115394.96725379463</v>
      </c>
      <c r="CJ5" s="5">
        <v>117096.1759358408</v>
      </c>
      <c r="CK5" s="5">
        <v>118800.96402885111</v>
      </c>
      <c r="CL5" s="5">
        <v>120515.25104145036</v>
      </c>
      <c r="CM5" s="5">
        <v>122239.25269123161</v>
      </c>
      <c r="CN5" s="5">
        <v>123973.31154945047</v>
      </c>
    </row>
    <row r="6" spans="1:93" x14ac:dyDescent="0.25">
      <c r="A6" s="4" t="s">
        <v>9</v>
      </c>
      <c r="B6" s="5">
        <v>0</v>
      </c>
      <c r="C6" s="5">
        <v>0</v>
      </c>
      <c r="D6" s="5">
        <v>0</v>
      </c>
      <c r="E6" s="5">
        <v>0</v>
      </c>
      <c r="F6" s="5">
        <v>0</v>
      </c>
      <c r="G6" s="5">
        <v>0</v>
      </c>
      <c r="H6" s="5">
        <v>0</v>
      </c>
      <c r="I6" s="5">
        <v>0</v>
      </c>
      <c r="J6" s="5">
        <v>0</v>
      </c>
      <c r="K6" s="5">
        <v>-0.124726</v>
      </c>
      <c r="L6" s="5">
        <v>-0.44819399999999998</v>
      </c>
      <c r="M6" s="5">
        <v>-0.66001200000000004</v>
      </c>
      <c r="N6" s="5">
        <v>-0.87139100000000003</v>
      </c>
      <c r="O6" s="5">
        <v>-0.98753800000000003</v>
      </c>
      <c r="P6" s="5">
        <v>-0.89774699999999996</v>
      </c>
      <c r="Q6" s="5">
        <v>-0.80652999999999997</v>
      </c>
      <c r="R6" s="5">
        <v>-0.73139299999999996</v>
      </c>
      <c r="S6" s="5">
        <v>-0.65838600000000003</v>
      </c>
      <c r="T6" s="5">
        <v>-0.58372500000000005</v>
      </c>
      <c r="U6" s="5">
        <v>-0.52412899999999996</v>
      </c>
      <c r="V6" s="5">
        <v>-0.46764600000000001</v>
      </c>
      <c r="W6" s="5">
        <v>-0.41485300000000003</v>
      </c>
      <c r="X6" s="5">
        <v>-0.36302600000000002</v>
      </c>
      <c r="Y6" s="5">
        <v>-0.313002</v>
      </c>
      <c r="Z6" s="5">
        <v>-0.26375199999999999</v>
      </c>
      <c r="AA6" s="5">
        <v>-0.21495</v>
      </c>
      <c r="AB6" s="5">
        <v>-0.16627800000000001</v>
      </c>
      <c r="AC6" s="5">
        <v>-0.118037</v>
      </c>
      <c r="AD6" s="5">
        <v>-7.0246779999999995E-2</v>
      </c>
      <c r="AF6" s="4" t="s">
        <v>9</v>
      </c>
      <c r="AG6" s="5">
        <v>-1.6580669999999999E-2</v>
      </c>
      <c r="AH6" s="5">
        <v>1.4072399999999999E-3</v>
      </c>
      <c r="AI6" s="5">
        <v>1.733678E-2</v>
      </c>
      <c r="AJ6" s="5">
        <v>2.3411009999999999E-2</v>
      </c>
      <c r="AK6" s="5">
        <v>-6.4599159999999996E-3</v>
      </c>
      <c r="AL6" s="5">
        <v>-1.2138380000000001E-2</v>
      </c>
      <c r="AM6" s="5">
        <v>-3.486243E-2</v>
      </c>
      <c r="AN6" s="5">
        <v>-4.9335549999999999E-2</v>
      </c>
      <c r="AO6" s="5">
        <v>-7.3615079999999999E-2</v>
      </c>
      <c r="AP6" s="5">
        <v>-0.26681100000000002</v>
      </c>
      <c r="AQ6" s="5">
        <v>-0.62514499999999995</v>
      </c>
      <c r="AR6" s="5">
        <v>-0.87135000000000007</v>
      </c>
      <c r="AS6" s="5">
        <v>-1.1077220000000001</v>
      </c>
      <c r="AT6" s="5">
        <v>-1.2503770000000001</v>
      </c>
      <c r="AU6" s="5">
        <v>-1.1721239999999999</v>
      </c>
      <c r="AV6" s="5">
        <v>-1.1032690000000001</v>
      </c>
      <c r="AW6" s="5">
        <v>-1.041647</v>
      </c>
      <c r="AX6" s="5">
        <v>-0.98524100000000003</v>
      </c>
      <c r="AY6" s="5">
        <v>-0.92748600000000003</v>
      </c>
      <c r="AZ6" s="5">
        <v>-0.86498999999999993</v>
      </c>
      <c r="BA6" s="5">
        <v>-0.81099399999999999</v>
      </c>
      <c r="BB6" s="5">
        <v>-0.76044299999999998</v>
      </c>
      <c r="BC6" s="5">
        <v>-0.71171300000000004</v>
      </c>
      <c r="BD6" s="5">
        <v>-0.66283999999999998</v>
      </c>
      <c r="BE6" s="5">
        <v>-0.61214400000000002</v>
      </c>
      <c r="BF6" s="5">
        <v>-0.56467999999999996</v>
      </c>
      <c r="BG6" s="5">
        <v>-0.52456000000000003</v>
      </c>
      <c r="BH6" s="5">
        <v>-0.48336499999999999</v>
      </c>
      <c r="BI6" s="5">
        <v>-0.44177578000000001</v>
      </c>
      <c r="BK6" s="4" t="s">
        <v>9</v>
      </c>
      <c r="BL6" s="5">
        <v>92144.755388040488</v>
      </c>
      <c r="BM6" s="5">
        <v>93846.963546980522</v>
      </c>
      <c r="BN6" s="5">
        <v>95397.634273209012</v>
      </c>
      <c r="BO6" s="5">
        <v>96925.04667973984</v>
      </c>
      <c r="BP6" s="5">
        <v>98408.118183790488</v>
      </c>
      <c r="BQ6" s="5">
        <v>99981.904688760798</v>
      </c>
      <c r="BR6" s="5">
        <v>101600.5935067579</v>
      </c>
      <c r="BS6" s="5">
        <v>103212.22466781356</v>
      </c>
      <c r="BT6" s="5">
        <v>104964.56026789965</v>
      </c>
      <c r="BU6" s="5">
        <v>106534.22833806297</v>
      </c>
      <c r="BV6" s="5">
        <v>107928.81022106796</v>
      </c>
      <c r="BW6" s="5">
        <v>109419.00587101377</v>
      </c>
      <c r="BX6" s="5">
        <v>110830.79129118001</v>
      </c>
      <c r="BY6" s="5">
        <v>112336.12506252377</v>
      </c>
      <c r="BZ6" s="5">
        <v>114090.36335458043</v>
      </c>
      <c r="CA6" s="5">
        <v>115829.64166626229</v>
      </c>
      <c r="CB6" s="5">
        <v>117573.66355491403</v>
      </c>
      <c r="CC6" s="5">
        <v>119315.22499888724</v>
      </c>
      <c r="CD6" s="5">
        <v>121064.52875623423</v>
      </c>
      <c r="CE6" s="5">
        <v>122822.80322438209</v>
      </c>
      <c r="CF6" s="5">
        <v>124579.76963566069</v>
      </c>
      <c r="CG6" s="5">
        <v>126336.01626265563</v>
      </c>
      <c r="CH6" s="5">
        <v>128093.25816045656</v>
      </c>
      <c r="CI6" s="5">
        <v>129852.29568517333</v>
      </c>
      <c r="CJ6" s="5">
        <v>131614.45602659791</v>
      </c>
      <c r="CK6" s="5">
        <v>133371.28164427367</v>
      </c>
      <c r="CL6" s="5">
        <v>135115.48829932738</v>
      </c>
      <c r="CM6" s="5">
        <v>136856.11228460268</v>
      </c>
      <c r="CN6" s="5">
        <v>138590.47797984869</v>
      </c>
    </row>
    <row r="7" spans="1:93" x14ac:dyDescent="0.25">
      <c r="A7" s="4" t="s">
        <v>10</v>
      </c>
      <c r="B7" s="5">
        <v>0</v>
      </c>
      <c r="C7" s="5">
        <v>0</v>
      </c>
      <c r="D7" s="5">
        <v>0</v>
      </c>
      <c r="E7" s="5">
        <v>0</v>
      </c>
      <c r="F7" s="5">
        <v>0</v>
      </c>
      <c r="G7" s="5">
        <v>0</v>
      </c>
      <c r="H7" s="5">
        <v>0</v>
      </c>
      <c r="I7" s="5">
        <v>0</v>
      </c>
      <c r="J7" s="5">
        <v>0</v>
      </c>
      <c r="K7" s="5">
        <v>-0.12521599999999999</v>
      </c>
      <c r="L7" s="5">
        <v>-0.44993699999999998</v>
      </c>
      <c r="M7" s="5">
        <v>-0.662601</v>
      </c>
      <c r="N7" s="5">
        <v>-0.87483699999999998</v>
      </c>
      <c r="O7" s="5">
        <v>-0.99140099999999998</v>
      </c>
      <c r="P7" s="5">
        <v>-0.901007</v>
      </c>
      <c r="Q7" s="5">
        <v>-0.80906999999999996</v>
      </c>
      <c r="R7" s="5">
        <v>-0.73334900000000003</v>
      </c>
      <c r="S7" s="5">
        <v>-0.65974900000000003</v>
      </c>
      <c r="T7" s="5">
        <v>-0.58448500000000003</v>
      </c>
      <c r="U7" s="5">
        <v>-0.52437299999999998</v>
      </c>
      <c r="V7" s="5">
        <v>-0.46740500000000001</v>
      </c>
      <c r="W7" s="5">
        <v>-0.41414899999999999</v>
      </c>
      <c r="X7" s="5">
        <v>-0.36185800000000001</v>
      </c>
      <c r="Y7" s="5">
        <v>-0.31139299999999998</v>
      </c>
      <c r="Z7" s="5">
        <v>-0.26171299999999997</v>
      </c>
      <c r="AA7" s="5">
        <v>-0.21252099999999999</v>
      </c>
      <c r="AB7" s="5">
        <v>-0.16350999999999999</v>
      </c>
      <c r="AC7" s="5">
        <v>-0.11498</v>
      </c>
      <c r="AD7" s="5">
        <v>-6.7001749999999999E-2</v>
      </c>
      <c r="AF7" s="4" t="s">
        <v>10</v>
      </c>
      <c r="AG7" s="5">
        <v>-1.641285E-2</v>
      </c>
      <c r="AH7" s="5">
        <v>1.623806E-3</v>
      </c>
      <c r="AI7" s="5">
        <v>1.7506600000000001E-2</v>
      </c>
      <c r="AJ7" s="5">
        <v>2.3497299999999999E-2</v>
      </c>
      <c r="AK7" s="5">
        <v>-6.4816190000000001E-3</v>
      </c>
      <c r="AL7" s="5">
        <v>-1.225773E-2</v>
      </c>
      <c r="AM7" s="5">
        <v>-3.504082E-2</v>
      </c>
      <c r="AN7" s="5">
        <v>-4.9549540000000003E-2</v>
      </c>
      <c r="AO7" s="5">
        <v>-7.3822680000000002E-2</v>
      </c>
      <c r="AP7" s="5">
        <v>-0.26746799999999998</v>
      </c>
      <c r="AQ7" s="5">
        <v>-0.62706299999999993</v>
      </c>
      <c r="AR7" s="5">
        <v>-0.87403999999999993</v>
      </c>
      <c r="AS7" s="5">
        <v>-1.1111789999999999</v>
      </c>
      <c r="AT7" s="5">
        <v>-1.254111</v>
      </c>
      <c r="AU7" s="5">
        <v>-1.1751339999999999</v>
      </c>
      <c r="AV7" s="5">
        <v>-1.105348</v>
      </c>
      <c r="AW7" s="5">
        <v>-1.043032</v>
      </c>
      <c r="AX7" s="5">
        <v>-0.98589600000000011</v>
      </c>
      <c r="AY7" s="5">
        <v>-0.92739100000000008</v>
      </c>
      <c r="AZ7" s="5">
        <v>-0.86424999999999996</v>
      </c>
      <c r="BA7" s="5">
        <v>-0.80971199999999999</v>
      </c>
      <c r="BB7" s="5">
        <v>-0.75867899999999999</v>
      </c>
      <c r="BC7" s="5">
        <v>-0.70948800000000001</v>
      </c>
      <c r="BD7" s="5">
        <v>-0.66023299999999996</v>
      </c>
      <c r="BE7" s="5">
        <v>-0.60914500000000005</v>
      </c>
      <c r="BF7" s="5">
        <v>-0.56129200000000001</v>
      </c>
      <c r="BG7" s="5">
        <v>-0.52064899999999992</v>
      </c>
      <c r="BH7" s="5">
        <v>-0.47898200000000002</v>
      </c>
      <c r="BI7" s="5">
        <v>-0.43700075000000005</v>
      </c>
      <c r="BK7" s="4" t="s">
        <v>10</v>
      </c>
      <c r="BL7" s="5">
        <v>93789.557052023258</v>
      </c>
      <c r="BM7" s="5">
        <v>95108.621428270242</v>
      </c>
      <c r="BN7" s="5">
        <v>96366.547661679695</v>
      </c>
      <c r="BO7" s="5">
        <v>97665.452940928066</v>
      </c>
      <c r="BP7" s="5">
        <v>98965.716361037557</v>
      </c>
      <c r="BQ7" s="5">
        <v>100390.26124484921</v>
      </c>
      <c r="BR7" s="5">
        <v>101883.39079646693</v>
      </c>
      <c r="BS7" s="5">
        <v>103385.87529280702</v>
      </c>
      <c r="BT7" s="5">
        <v>105041.32153659406</v>
      </c>
      <c r="BU7" s="5">
        <v>106521.2185989876</v>
      </c>
      <c r="BV7" s="5">
        <v>107830.42264872865</v>
      </c>
      <c r="BW7" s="5">
        <v>109238.99053011033</v>
      </c>
      <c r="BX7" s="5">
        <v>110570.32273480292</v>
      </c>
      <c r="BY7" s="5">
        <v>111996.34372215236</v>
      </c>
      <c r="BZ7" s="5">
        <v>113671.54193660045</v>
      </c>
      <c r="CA7" s="5">
        <v>115331.40341802234</v>
      </c>
      <c r="CB7" s="5">
        <v>116994.74954419852</v>
      </c>
      <c r="CC7" s="5">
        <v>118654.62937137461</v>
      </c>
      <c r="CD7" s="5">
        <v>120321.25485179095</v>
      </c>
      <c r="CE7" s="5">
        <v>121995.71828509125</v>
      </c>
      <c r="CF7" s="5">
        <v>123668.10792262455</v>
      </c>
      <c r="CG7" s="5">
        <v>125339.31925200843</v>
      </c>
      <c r="CH7" s="5">
        <v>127011.16832093865</v>
      </c>
      <c r="CI7" s="5">
        <v>128685.19898072099</v>
      </c>
      <c r="CJ7" s="5">
        <v>130363.35749367294</v>
      </c>
      <c r="CK7" s="5">
        <v>132037.88465075128</v>
      </c>
      <c r="CL7" s="5">
        <v>133702.41245038767</v>
      </c>
      <c r="CM7" s="5">
        <v>135366.44450273761</v>
      </c>
      <c r="CN7" s="5">
        <v>137028.1637328197</v>
      </c>
    </row>
    <row r="8" spans="1:93" x14ac:dyDescent="0.25">
      <c r="A8" s="4" t="s">
        <v>11</v>
      </c>
      <c r="B8" s="5">
        <v>0</v>
      </c>
      <c r="C8" s="5">
        <v>0</v>
      </c>
      <c r="D8" s="5">
        <v>0</v>
      </c>
      <c r="E8" s="5">
        <v>0</v>
      </c>
      <c r="F8" s="5">
        <v>0</v>
      </c>
      <c r="G8" s="5">
        <v>0</v>
      </c>
      <c r="H8" s="5">
        <v>0</v>
      </c>
      <c r="I8" s="5">
        <v>0</v>
      </c>
      <c r="J8" s="5">
        <v>0</v>
      </c>
      <c r="K8" s="5">
        <v>-3.610758E-2</v>
      </c>
      <c r="L8" s="5">
        <v>-0.116754</v>
      </c>
      <c r="M8" s="5">
        <v>-0.177037</v>
      </c>
      <c r="N8" s="5">
        <v>-0.23139399999999999</v>
      </c>
      <c r="O8" s="5">
        <v>-0.26669199999999998</v>
      </c>
      <c r="P8" s="5">
        <v>-0.268924</v>
      </c>
      <c r="Q8" s="5">
        <v>-0.26819900000000002</v>
      </c>
      <c r="R8" s="5">
        <v>-0.26470300000000002</v>
      </c>
      <c r="S8" s="5">
        <v>-0.26016699999999998</v>
      </c>
      <c r="T8" s="5">
        <v>-0.25511</v>
      </c>
      <c r="U8" s="5">
        <v>-0.25096299999999999</v>
      </c>
      <c r="V8" s="5">
        <v>-0.246777</v>
      </c>
      <c r="W8" s="5">
        <v>-0.242256</v>
      </c>
      <c r="X8" s="5">
        <v>-0.23681099999999999</v>
      </c>
      <c r="Y8" s="5">
        <v>-0.22977600000000001</v>
      </c>
      <c r="Z8" s="5">
        <v>-0.22039400000000001</v>
      </c>
      <c r="AA8" s="5">
        <v>-0.20761199999999999</v>
      </c>
      <c r="AB8" s="5">
        <v>-0.19033700000000001</v>
      </c>
      <c r="AC8" s="5">
        <v>-0.167436</v>
      </c>
      <c r="AD8" s="5">
        <v>-0.13753799999999999</v>
      </c>
      <c r="AF8" s="4" t="s">
        <v>11</v>
      </c>
      <c r="AG8" s="5">
        <v>6.3731489999999998E-3</v>
      </c>
      <c r="AH8" s="5">
        <v>1.704955E-2</v>
      </c>
      <c r="AI8" s="5">
        <v>2.7458779999999999E-2</v>
      </c>
      <c r="AJ8" s="5">
        <v>3.4988270000000002E-2</v>
      </c>
      <c r="AK8" s="5">
        <v>1.5689700000000001E-2</v>
      </c>
      <c r="AL8" s="5">
        <v>1.077765E-2</v>
      </c>
      <c r="AM8" s="5">
        <v>1.1136340000000001E-3</v>
      </c>
      <c r="AN8" s="5">
        <v>-5.7278099999999998E-3</v>
      </c>
      <c r="AO8" s="5">
        <v>-1.6831820000000001E-2</v>
      </c>
      <c r="AP8" s="5">
        <v>-8.9537249999999999E-2</v>
      </c>
      <c r="AQ8" s="5">
        <v>-0.18748925</v>
      </c>
      <c r="AR8" s="5">
        <v>-0.26289415999999999</v>
      </c>
      <c r="AS8" s="5">
        <v>-0.32598492000000001</v>
      </c>
      <c r="AT8" s="5">
        <v>-0.36990099999999998</v>
      </c>
      <c r="AU8" s="5">
        <v>-0.37536900000000001</v>
      </c>
      <c r="AV8" s="5">
        <v>-0.38236300000000001</v>
      </c>
      <c r="AW8" s="5">
        <v>-0.38240800000000003</v>
      </c>
      <c r="AX8" s="5">
        <v>-0.38257099999999999</v>
      </c>
      <c r="AY8" s="5">
        <v>-0.382882</v>
      </c>
      <c r="AZ8" s="5">
        <v>-0.37829400000000002</v>
      </c>
      <c r="BA8" s="5">
        <v>-0.37414700000000001</v>
      </c>
      <c r="BB8" s="5">
        <v>-0.36934100000000003</v>
      </c>
      <c r="BC8" s="5">
        <v>-0.36417100000000002</v>
      </c>
      <c r="BD8" s="5">
        <v>-0.35655700000000001</v>
      </c>
      <c r="BE8" s="5">
        <v>-0.34628100000000001</v>
      </c>
      <c r="BF8" s="5">
        <v>-0.33441199999999999</v>
      </c>
      <c r="BG8" s="5">
        <v>-0.322828</v>
      </c>
      <c r="BH8" s="5">
        <v>-0.30626700000000001</v>
      </c>
      <c r="BI8" s="5">
        <v>-0.28356499999999996</v>
      </c>
      <c r="BK8" s="4" t="s">
        <v>11</v>
      </c>
      <c r="BL8" s="5">
        <v>334409.9026521683</v>
      </c>
      <c r="BM8" s="5">
        <v>341470.35459794989</v>
      </c>
      <c r="BN8" s="5">
        <v>348478.46071769512</v>
      </c>
      <c r="BO8" s="5">
        <v>355571.71226240182</v>
      </c>
      <c r="BP8" s="5">
        <v>362667.89025189693</v>
      </c>
      <c r="BQ8" s="5">
        <v>369941.32215694798</v>
      </c>
      <c r="BR8" s="5">
        <v>377456.69874705968</v>
      </c>
      <c r="BS8" s="5">
        <v>385083.09218298533</v>
      </c>
      <c r="BT8" s="5">
        <v>392853.86643152125</v>
      </c>
      <c r="BU8" s="5">
        <v>400462.56572837388</v>
      </c>
      <c r="BV8" s="5">
        <v>408046.15015700652</v>
      </c>
      <c r="BW8" s="5">
        <v>415749.3894527338</v>
      </c>
      <c r="BX8" s="5">
        <v>423511.02557343803</v>
      </c>
      <c r="BY8" s="5">
        <v>431381.79604068201</v>
      </c>
      <c r="BZ8" s="5">
        <v>439452.96485524089</v>
      </c>
      <c r="CA8" s="5">
        <v>447543.95187359245</v>
      </c>
      <c r="CB8" s="5">
        <v>455716.89903714624</v>
      </c>
      <c r="CC8" s="5">
        <v>463930.53213427757</v>
      </c>
      <c r="CD8" s="5">
        <v>472182.97877033375</v>
      </c>
      <c r="CE8" s="5">
        <v>480504.22261567053</v>
      </c>
      <c r="CF8" s="5">
        <v>488869.3168299729</v>
      </c>
      <c r="CG8" s="5">
        <v>497283.53271709417</v>
      </c>
      <c r="CH8" s="5">
        <v>505743.75129874866</v>
      </c>
      <c r="CI8" s="5">
        <v>514261.21889920341</v>
      </c>
      <c r="CJ8" s="5">
        <v>522836.81564059283</v>
      </c>
      <c r="CK8" s="5">
        <v>531464.56637087662</v>
      </c>
      <c r="CL8" s="5">
        <v>540133.51679522404</v>
      </c>
      <c r="CM8" s="5">
        <v>548870.73257623299</v>
      </c>
      <c r="CN8" s="5">
        <v>557682.81536630867</v>
      </c>
      <c r="CO8" s="30"/>
    </row>
    <row r="9" spans="1:93" x14ac:dyDescent="0.25">
      <c r="B9" s="5"/>
      <c r="C9" s="5"/>
      <c r="D9" s="5"/>
      <c r="E9" s="5"/>
      <c r="F9" s="5"/>
      <c r="G9" s="5"/>
      <c r="H9" s="5"/>
      <c r="I9" s="5"/>
      <c r="J9" s="5"/>
      <c r="K9" s="5"/>
      <c r="L9" s="5"/>
      <c r="M9" s="5"/>
      <c r="N9" s="5"/>
      <c r="O9" s="5"/>
      <c r="P9" s="5"/>
      <c r="Q9" s="5"/>
      <c r="R9" s="5"/>
      <c r="S9" s="5"/>
      <c r="T9" s="5"/>
      <c r="U9" s="5"/>
      <c r="V9" s="5"/>
      <c r="W9" s="5"/>
      <c r="X9" s="5"/>
      <c r="Y9" s="5"/>
      <c r="Z9" s="5"/>
      <c r="AA9" s="5"/>
      <c r="AB9" s="5"/>
      <c r="AC9" s="5"/>
      <c r="AD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row>
    <row r="10" spans="1:93" x14ac:dyDescent="0.25">
      <c r="A10" s="4" t="s">
        <v>15</v>
      </c>
      <c r="B10" s="5">
        <v>0</v>
      </c>
      <c r="C10" s="5">
        <v>0</v>
      </c>
      <c r="D10" s="5">
        <v>0</v>
      </c>
      <c r="E10" s="5">
        <v>0</v>
      </c>
      <c r="F10" s="5">
        <v>0</v>
      </c>
      <c r="G10" s="5">
        <v>0</v>
      </c>
      <c r="H10" s="5">
        <v>0</v>
      </c>
      <c r="I10" s="5">
        <v>0</v>
      </c>
      <c r="J10" s="5">
        <v>0</v>
      </c>
      <c r="K10" s="5">
        <v>-3.5226710000000001E-2</v>
      </c>
      <c r="L10" s="5">
        <v>-0.15442400000000001</v>
      </c>
      <c r="M10" s="5">
        <v>-0.31113000000000002</v>
      </c>
      <c r="N10" s="5">
        <v>-0.49328</v>
      </c>
      <c r="O10" s="5">
        <v>-0.67180899999999999</v>
      </c>
      <c r="P10" s="5">
        <v>-0.80132899999999996</v>
      </c>
      <c r="Q10" s="5">
        <v>-0.89045300000000005</v>
      </c>
      <c r="R10" s="5">
        <v>-0.94931900000000002</v>
      </c>
      <c r="S10" s="5">
        <v>-0.98402800000000001</v>
      </c>
      <c r="T10" s="5">
        <v>-0.99824999999999997</v>
      </c>
      <c r="U10" s="5">
        <v>-0.99747699999999995</v>
      </c>
      <c r="V10" s="5">
        <v>-0.98452799999999996</v>
      </c>
      <c r="W10" s="5">
        <v>-0.96170800000000001</v>
      </c>
      <c r="X10" s="5">
        <v>-0.93021399999999999</v>
      </c>
      <c r="Y10" s="5">
        <v>-0.89093999999999995</v>
      </c>
      <c r="Z10" s="5">
        <v>-0.84411099999999994</v>
      </c>
      <c r="AA10" s="5">
        <v>-0.78943099999999999</v>
      </c>
      <c r="AB10" s="5">
        <v>-0.72614000000000001</v>
      </c>
      <c r="AC10" s="5">
        <v>-0.65311200000000003</v>
      </c>
      <c r="AD10" s="5">
        <v>-0.56876099999999996</v>
      </c>
      <c r="AF10" s="4" t="s">
        <v>15</v>
      </c>
      <c r="AG10" s="5">
        <v>4.1043590000000001E-3</v>
      </c>
      <c r="AH10" s="5">
        <v>1.411986E-2</v>
      </c>
      <c r="AI10" s="5">
        <v>2.7788070000000002E-2</v>
      </c>
      <c r="AJ10" s="5">
        <v>4.2152830000000002E-2</v>
      </c>
      <c r="AK10" s="5">
        <v>3.9118300000000002E-2</v>
      </c>
      <c r="AL10" s="5">
        <v>3.5107590000000001E-2</v>
      </c>
      <c r="AM10" s="5">
        <v>2.6558620000000002E-2</v>
      </c>
      <c r="AN10" s="5">
        <v>1.6302489999999999E-2</v>
      </c>
      <c r="AO10" s="5">
        <v>1.3940910000000001E-3</v>
      </c>
      <c r="AP10" s="5">
        <v>-6.7891090000000001E-2</v>
      </c>
      <c r="AQ10" s="5">
        <v>-0.22316564</v>
      </c>
      <c r="AR10" s="5">
        <v>-0.41744500000000001</v>
      </c>
      <c r="AS10" s="5">
        <v>-0.63456000000000001</v>
      </c>
      <c r="AT10" s="5">
        <v>-0.84604999999999997</v>
      </c>
      <c r="AU10" s="5">
        <v>-1.003433</v>
      </c>
      <c r="AV10" s="5">
        <v>-1.1187590000000001</v>
      </c>
      <c r="AW10" s="5">
        <v>-1.1998580000000001</v>
      </c>
      <c r="AX10" s="5">
        <v>-1.2543420000000001</v>
      </c>
      <c r="AY10" s="5">
        <v>-1.286524</v>
      </c>
      <c r="AZ10" s="5">
        <v>-1.2986139999999999</v>
      </c>
      <c r="BA10" s="5">
        <v>-1.29491</v>
      </c>
      <c r="BB10" s="5">
        <v>-1.2784170000000001</v>
      </c>
      <c r="BC10" s="5">
        <v>-1.251358</v>
      </c>
      <c r="BD10" s="5">
        <v>-1.2147060000000001</v>
      </c>
      <c r="BE10" s="5">
        <v>-1.1689019999999999</v>
      </c>
      <c r="BF10" s="5">
        <v>-1.115011</v>
      </c>
      <c r="BG10" s="5">
        <v>-1.054667</v>
      </c>
      <c r="BH10" s="5">
        <v>-0.98623300000000003</v>
      </c>
      <c r="BI10" s="5">
        <v>-0.90796499999999991</v>
      </c>
      <c r="BK10" s="4" t="s">
        <v>15</v>
      </c>
      <c r="BL10" s="5">
        <v>100.00327562977873</v>
      </c>
      <c r="BM10" s="5">
        <v>101.26125711191746</v>
      </c>
      <c r="BN10" s="5">
        <v>102.41450180247404</v>
      </c>
      <c r="BO10" s="5">
        <v>103.49283285856991</v>
      </c>
      <c r="BP10" s="5">
        <v>104.50323086109032</v>
      </c>
      <c r="BQ10" s="5">
        <v>105.51308962573256</v>
      </c>
      <c r="BR10" s="5">
        <v>106.56601812278846</v>
      </c>
      <c r="BS10" s="5">
        <v>107.66269039965954</v>
      </c>
      <c r="BT10" s="5">
        <v>108.83091254580691</v>
      </c>
      <c r="BU10" s="5">
        <v>110.00700957580172</v>
      </c>
      <c r="BV10" s="5">
        <v>111.14765725593782</v>
      </c>
      <c r="BW10" s="5">
        <v>112.28948239037504</v>
      </c>
      <c r="BX10" s="5">
        <v>113.41545408090751</v>
      </c>
      <c r="BY10" s="5">
        <v>114.55343032056834</v>
      </c>
      <c r="BZ10" s="5">
        <v>115.75773136972285</v>
      </c>
      <c r="CA10" s="5">
        <v>117.01282044599418</v>
      </c>
      <c r="CB10" s="5">
        <v>118.31215762579917</v>
      </c>
      <c r="CC10" s="5">
        <v>119.64701743094162</v>
      </c>
      <c r="CD10" s="5">
        <v>121.01274586273399</v>
      </c>
      <c r="CE10" s="5">
        <v>122.40746398048299</v>
      </c>
      <c r="CF10" s="5">
        <v>123.8269202957604</v>
      </c>
      <c r="CG10" s="5">
        <v>125.26822651674907</v>
      </c>
      <c r="CH10" s="5">
        <v>126.72949745666961</v>
      </c>
      <c r="CI10" s="5">
        <v>128.20999867073806</v>
      </c>
      <c r="CJ10" s="5">
        <v>129.70994851950906</v>
      </c>
      <c r="CK10" s="5">
        <v>131.22864833256673</v>
      </c>
      <c r="CL10" s="5">
        <v>132.76458558469878</v>
      </c>
      <c r="CM10" s="5">
        <v>134.32044770782642</v>
      </c>
      <c r="CN10" s="5">
        <v>135.8992133540246</v>
      </c>
    </row>
    <row r="11" spans="1:93" x14ac:dyDescent="0.25">
      <c r="A11" s="4" t="s">
        <v>6</v>
      </c>
      <c r="B11" s="5">
        <v>0</v>
      </c>
      <c r="C11" s="5">
        <v>0</v>
      </c>
      <c r="D11" s="5">
        <v>0</v>
      </c>
      <c r="E11" s="5">
        <v>0</v>
      </c>
      <c r="F11" s="5">
        <v>0</v>
      </c>
      <c r="G11" s="5">
        <v>0</v>
      </c>
      <c r="H11" s="5">
        <v>0</v>
      </c>
      <c r="I11" s="5">
        <v>0</v>
      </c>
      <c r="J11" s="5">
        <v>0</v>
      </c>
      <c r="K11" s="5">
        <v>-7.1317630000000007E-2</v>
      </c>
      <c r="L11" s="5">
        <v>-0.241315</v>
      </c>
      <c r="M11" s="5">
        <v>-0.31749899999999998</v>
      </c>
      <c r="N11" s="5">
        <v>-0.36958999999999997</v>
      </c>
      <c r="O11" s="5">
        <v>-0.36291099999999998</v>
      </c>
      <c r="P11" s="5">
        <v>-0.26377499999999998</v>
      </c>
      <c r="Q11" s="5">
        <v>-0.181753</v>
      </c>
      <c r="R11" s="5">
        <v>-0.120161</v>
      </c>
      <c r="S11" s="5">
        <v>-7.0901770000000003E-2</v>
      </c>
      <c r="T11" s="5">
        <v>-2.9064280000000001E-2</v>
      </c>
      <c r="U11" s="5">
        <v>1.558853E-3</v>
      </c>
      <c r="V11" s="5">
        <v>2.6421010000000002E-2</v>
      </c>
      <c r="W11" s="5">
        <v>4.6592120000000001E-2</v>
      </c>
      <c r="X11" s="5">
        <v>6.4280219999999999E-2</v>
      </c>
      <c r="Y11" s="5">
        <v>8.0150109999999997E-2</v>
      </c>
      <c r="Z11" s="5">
        <v>9.5555379999999995E-2</v>
      </c>
      <c r="AA11" s="5">
        <v>0.11150400000000001</v>
      </c>
      <c r="AB11" s="5">
        <v>0.12898799999999999</v>
      </c>
      <c r="AC11" s="5">
        <v>0.148726</v>
      </c>
      <c r="AD11" s="5">
        <v>0.17163999999999999</v>
      </c>
      <c r="AF11" s="4" t="s">
        <v>6</v>
      </c>
      <c r="AG11" s="5">
        <v>8.323871E-3</v>
      </c>
      <c r="AH11" s="5">
        <v>2.0309130000000002E-2</v>
      </c>
      <c r="AI11" s="5">
        <v>2.7737339999999999E-2</v>
      </c>
      <c r="AJ11" s="5">
        <v>2.9160060000000002E-2</v>
      </c>
      <c r="AK11" s="5">
        <v>-6.1629179999999999E-3</v>
      </c>
      <c r="AL11" s="5">
        <v>-8.1513550000000008E-3</v>
      </c>
      <c r="AM11" s="5">
        <v>-1.7349320000000001E-2</v>
      </c>
      <c r="AN11" s="5">
        <v>-2.0793559999999999E-2</v>
      </c>
      <c r="AO11" s="5">
        <v>-3.0176499999999998E-2</v>
      </c>
      <c r="AP11" s="5">
        <v>-0.14022327000000001</v>
      </c>
      <c r="AQ11" s="5">
        <v>-0.31430649999999999</v>
      </c>
      <c r="AR11" s="5">
        <v>-0.39353465999999998</v>
      </c>
      <c r="AS11" s="5">
        <v>-0.44039709999999999</v>
      </c>
      <c r="AT11" s="5">
        <v>-0.42969333999999998</v>
      </c>
      <c r="AU11" s="5">
        <v>-0.32024582999999995</v>
      </c>
      <c r="AV11" s="5">
        <v>-0.23489413000000001</v>
      </c>
      <c r="AW11" s="5">
        <v>-0.16527784000000001</v>
      </c>
      <c r="AX11" s="5">
        <v>-0.11103317</v>
      </c>
      <c r="AY11" s="5">
        <v>-6.5545489999999998E-2</v>
      </c>
      <c r="AZ11" s="5">
        <v>-2.4577417000000001E-2</v>
      </c>
      <c r="BA11" s="5">
        <v>7.6240700000000002E-3</v>
      </c>
      <c r="BB11" s="5">
        <v>3.3703339999999998E-2</v>
      </c>
      <c r="BC11" s="5">
        <v>5.5235807999999997E-2</v>
      </c>
      <c r="BD11" s="5">
        <v>7.4808369E-2</v>
      </c>
      <c r="BE11" s="5">
        <v>9.3448044999999993E-2</v>
      </c>
      <c r="BF11" s="5">
        <v>0.109863634</v>
      </c>
      <c r="BG11" s="5">
        <v>0.12298901599999999</v>
      </c>
      <c r="BH11" s="5">
        <v>0.13937392199999998</v>
      </c>
      <c r="BI11" s="5">
        <v>0.15927113999999998</v>
      </c>
      <c r="BK11" s="4" t="s">
        <v>6</v>
      </c>
      <c r="BL11" s="5">
        <v>2891.5917070349842</v>
      </c>
      <c r="BM11" s="5">
        <v>2915.7609572574911</v>
      </c>
      <c r="BN11" s="5">
        <v>2937.3094809463737</v>
      </c>
      <c r="BO11" s="5">
        <v>2959.4223106578547</v>
      </c>
      <c r="BP11" s="5">
        <v>2980.9397880887764</v>
      </c>
      <c r="BQ11" s="5">
        <v>3005.4947559246039</v>
      </c>
      <c r="BR11" s="5">
        <v>3031.766673677891</v>
      </c>
      <c r="BS11" s="5">
        <v>3057.3247420333919</v>
      </c>
      <c r="BT11" s="5">
        <v>3083.785910377921</v>
      </c>
      <c r="BU11" s="5">
        <v>3105.9283876719369</v>
      </c>
      <c r="BV11" s="5">
        <v>3125.0259068926139</v>
      </c>
      <c r="BW11" s="5">
        <v>3145.7064133748995</v>
      </c>
      <c r="BX11" s="5">
        <v>3164.9092365615816</v>
      </c>
      <c r="BY11" s="5">
        <v>3185.2010039932629</v>
      </c>
      <c r="BZ11" s="5">
        <v>3208.04357429323</v>
      </c>
      <c r="CA11" s="5">
        <v>3229.4814414821367</v>
      </c>
      <c r="CB11" s="5">
        <v>3250.0430802219316</v>
      </c>
      <c r="CC11" s="5">
        <v>3269.6301871893224</v>
      </c>
      <c r="CD11" s="5">
        <v>3288.4886325357243</v>
      </c>
      <c r="CE11" s="5">
        <v>3306.7827929452328</v>
      </c>
      <c r="CF11" s="5">
        <v>3324.3984406495169</v>
      </c>
      <c r="CG11" s="5">
        <v>3341.4256775577483</v>
      </c>
      <c r="CH11" s="5">
        <v>3357.9199842974431</v>
      </c>
      <c r="CI11" s="5">
        <v>3373.9775724303331</v>
      </c>
      <c r="CJ11" s="5">
        <v>3389.640342306222</v>
      </c>
      <c r="CK11" s="5">
        <v>3404.8671229948873</v>
      </c>
      <c r="CL11" s="5">
        <v>3419.6256926066912</v>
      </c>
      <c r="CM11" s="5">
        <v>3434.1400731633271</v>
      </c>
      <c r="CN11" s="5">
        <v>3448.427786627456</v>
      </c>
    </row>
    <row r="12" spans="1:93" x14ac:dyDescent="0.2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row>
    <row r="13" spans="1:93" x14ac:dyDescent="0.25">
      <c r="A13" s="4" t="s">
        <v>8</v>
      </c>
      <c r="B13" s="6">
        <v>79</v>
      </c>
      <c r="C13" s="6">
        <v>63</v>
      </c>
      <c r="D13" s="6">
        <v>62</v>
      </c>
      <c r="E13" s="6">
        <v>64.36</v>
      </c>
      <c r="F13" s="6">
        <v>66.81</v>
      </c>
      <c r="G13" s="6">
        <v>69.350000000000009</v>
      </c>
      <c r="H13" s="6">
        <v>71.98</v>
      </c>
      <c r="I13" s="6">
        <v>74.72</v>
      </c>
      <c r="J13" s="6">
        <v>77.56</v>
      </c>
      <c r="K13" s="6">
        <v>80.416719999999998</v>
      </c>
      <c r="L13" s="6">
        <v>91.036320000000003</v>
      </c>
      <c r="M13" s="6">
        <v>98.091589999999997</v>
      </c>
      <c r="N13" s="6">
        <v>106.38460000000001</v>
      </c>
      <c r="O13" s="6">
        <v>111.67920000000001</v>
      </c>
      <c r="P13" s="6">
        <v>108.37959999999998</v>
      </c>
      <c r="Q13" s="6">
        <v>104.71339999999999</v>
      </c>
      <c r="R13" s="6">
        <v>101.9228</v>
      </c>
      <c r="S13" s="6">
        <v>99.210199999999986</v>
      </c>
      <c r="T13" s="6">
        <v>96.229899999999986</v>
      </c>
      <c r="U13" s="6">
        <v>93.507499999999993</v>
      </c>
      <c r="V13" s="6">
        <v>90.764729999999986</v>
      </c>
      <c r="W13" s="6">
        <v>88.034729999999996</v>
      </c>
      <c r="X13" s="6">
        <v>85.199809999999985</v>
      </c>
      <c r="Y13" s="6">
        <v>82.316669999999988</v>
      </c>
      <c r="Z13" s="6">
        <v>79.325699999999983</v>
      </c>
      <c r="AA13" s="6">
        <v>76.231709999999993</v>
      </c>
      <c r="AB13" s="6">
        <v>72.998869999999982</v>
      </c>
      <c r="AC13" s="6">
        <v>69.633449999999982</v>
      </c>
      <c r="AD13" s="6">
        <v>66.106769999999983</v>
      </c>
      <c r="AF13" s="4" t="s">
        <v>8</v>
      </c>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K13" s="4" t="s">
        <v>8</v>
      </c>
      <c r="BL13" s="5">
        <v>79</v>
      </c>
      <c r="BM13" s="5">
        <v>63</v>
      </c>
      <c r="BN13" s="5">
        <v>62</v>
      </c>
      <c r="BO13" s="5">
        <v>64.36</v>
      </c>
      <c r="BP13" s="5">
        <v>66.81</v>
      </c>
      <c r="BQ13" s="5">
        <v>69.350000000000009</v>
      </c>
      <c r="BR13" s="5">
        <v>71.98</v>
      </c>
      <c r="BS13" s="5">
        <v>74.72</v>
      </c>
      <c r="BT13" s="5">
        <v>77.56</v>
      </c>
      <c r="BU13" s="5">
        <v>80.416719999999998</v>
      </c>
      <c r="BV13" s="5">
        <v>91.036320000000003</v>
      </c>
      <c r="BW13" s="5">
        <v>98.091589999999997</v>
      </c>
      <c r="BX13" s="5">
        <v>106.38460000000001</v>
      </c>
      <c r="BY13" s="5">
        <v>111.67920000000001</v>
      </c>
      <c r="BZ13" s="5">
        <v>108.37959999999998</v>
      </c>
      <c r="CA13" s="5">
        <v>104.71339999999999</v>
      </c>
      <c r="CB13" s="5">
        <v>101.9228</v>
      </c>
      <c r="CC13" s="5">
        <v>99.210199999999986</v>
      </c>
      <c r="CD13" s="5">
        <v>96.229899999999986</v>
      </c>
      <c r="CE13" s="5">
        <v>93.507499999999993</v>
      </c>
      <c r="CF13" s="5">
        <v>90.764729999999986</v>
      </c>
      <c r="CG13" s="5">
        <v>88.034729999999996</v>
      </c>
      <c r="CH13" s="5">
        <v>85.199809999999985</v>
      </c>
      <c r="CI13" s="5">
        <v>82.316669999999988</v>
      </c>
      <c r="CJ13" s="5">
        <v>79.325699999999983</v>
      </c>
      <c r="CK13" s="5">
        <v>76.231709999999993</v>
      </c>
      <c r="CL13" s="5">
        <v>72.998869999999982</v>
      </c>
      <c r="CM13" s="5">
        <v>69.633449999999982</v>
      </c>
      <c r="CN13" s="5">
        <v>66.106769999999983</v>
      </c>
    </row>
    <row r="14" spans="1:93" x14ac:dyDescent="0.25">
      <c r="A14" s="4" t="s">
        <v>7</v>
      </c>
      <c r="B14" s="6">
        <v>79</v>
      </c>
      <c r="C14" s="6">
        <v>63</v>
      </c>
      <c r="D14" s="6">
        <v>62</v>
      </c>
      <c r="E14" s="6">
        <v>64.36</v>
      </c>
      <c r="F14" s="6">
        <v>66.81</v>
      </c>
      <c r="G14" s="6">
        <v>69.350000000000009</v>
      </c>
      <c r="H14" s="6">
        <v>71.98</v>
      </c>
      <c r="I14" s="6">
        <v>74.72</v>
      </c>
      <c r="J14" s="6">
        <v>77.56</v>
      </c>
      <c r="K14" s="6">
        <v>75.944590000000005</v>
      </c>
      <c r="L14" s="6">
        <v>74.066100000000006</v>
      </c>
      <c r="M14" s="6">
        <v>72.345349999999996</v>
      </c>
      <c r="N14" s="6">
        <v>70.609000000000009</v>
      </c>
      <c r="O14" s="6">
        <v>69.028500000000008</v>
      </c>
      <c r="P14" s="6">
        <v>67.791399999999982</v>
      </c>
      <c r="Q14" s="6">
        <v>66.567799999999991</v>
      </c>
      <c r="R14" s="6">
        <v>65.351900000000001</v>
      </c>
      <c r="S14" s="6">
        <v>64.158799999999985</v>
      </c>
      <c r="T14" s="6">
        <v>62.991999999999983</v>
      </c>
      <c r="U14" s="6">
        <v>61.828099999999992</v>
      </c>
      <c r="V14" s="6">
        <v>60.693329999999989</v>
      </c>
      <c r="W14" s="6">
        <v>59.576579999999993</v>
      </c>
      <c r="X14" s="6">
        <v>58.480729999999987</v>
      </c>
      <c r="Y14" s="6">
        <v>57.403949999999988</v>
      </c>
      <c r="Z14" s="6">
        <v>56.346269999999983</v>
      </c>
      <c r="AA14" s="6">
        <v>55.318619999999996</v>
      </c>
      <c r="AB14" s="6">
        <v>54.311209999999981</v>
      </c>
      <c r="AC14" s="6">
        <v>53.323499999999981</v>
      </c>
      <c r="AD14" s="6">
        <v>52.355249999999984</v>
      </c>
      <c r="AF14" s="4" t="s">
        <v>7</v>
      </c>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K14" s="4" t="s">
        <v>7</v>
      </c>
      <c r="BL14" s="5">
        <v>79</v>
      </c>
      <c r="BM14" s="5">
        <v>63</v>
      </c>
      <c r="BN14" s="5">
        <v>62</v>
      </c>
      <c r="BO14" s="5">
        <v>64.36</v>
      </c>
      <c r="BP14" s="5">
        <v>66.81</v>
      </c>
      <c r="BQ14" s="5">
        <v>69.350000000000009</v>
      </c>
      <c r="BR14" s="5">
        <v>71.98</v>
      </c>
      <c r="BS14" s="5">
        <v>74.72</v>
      </c>
      <c r="BT14" s="5">
        <v>77.56</v>
      </c>
      <c r="BU14" s="5">
        <v>75.944590000000005</v>
      </c>
      <c r="BV14" s="5">
        <v>74.066100000000006</v>
      </c>
      <c r="BW14" s="5">
        <v>72.345349999999996</v>
      </c>
      <c r="BX14" s="5">
        <v>70.609000000000009</v>
      </c>
      <c r="BY14" s="5">
        <v>69.028500000000008</v>
      </c>
      <c r="BZ14" s="5">
        <v>67.791399999999982</v>
      </c>
      <c r="CA14" s="5">
        <v>66.567799999999991</v>
      </c>
      <c r="CB14" s="5">
        <v>65.351900000000001</v>
      </c>
      <c r="CC14" s="5">
        <v>64.158799999999985</v>
      </c>
      <c r="CD14" s="5">
        <v>62.991999999999983</v>
      </c>
      <c r="CE14" s="5">
        <v>61.828099999999992</v>
      </c>
      <c r="CF14" s="5">
        <v>60.693329999999989</v>
      </c>
      <c r="CG14" s="5">
        <v>59.576579999999993</v>
      </c>
      <c r="CH14" s="5">
        <v>58.480729999999987</v>
      </c>
      <c r="CI14" s="5">
        <v>57.403949999999988</v>
      </c>
      <c r="CJ14" s="5">
        <v>56.346269999999983</v>
      </c>
      <c r="CK14" s="5">
        <v>55.318619999999996</v>
      </c>
      <c r="CL14" s="5">
        <v>54.311209999999981</v>
      </c>
      <c r="CM14" s="5">
        <v>53.323499999999981</v>
      </c>
      <c r="CN14" s="5">
        <v>52.355249999999984</v>
      </c>
    </row>
    <row r="15" spans="1:93" x14ac:dyDescent="0.2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row>
    <row r="16" spans="1:93" ht="20.25" thickBot="1" x14ac:dyDescent="0.35">
      <c r="A16" s="3" t="s">
        <v>205</v>
      </c>
      <c r="AF16" s="3" t="s">
        <v>206</v>
      </c>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K16" s="3" t="s">
        <v>207</v>
      </c>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row>
    <row r="17" spans="1:92" ht="15.75" thickTop="1" x14ac:dyDescent="0.25">
      <c r="B17" s="1">
        <v>2022</v>
      </c>
      <c r="C17" s="2">
        <v>2023</v>
      </c>
      <c r="D17" s="1">
        <v>2024</v>
      </c>
      <c r="E17" s="2">
        <v>2025</v>
      </c>
      <c r="F17" s="1">
        <v>2026</v>
      </c>
      <c r="G17" s="2">
        <v>2027</v>
      </c>
      <c r="H17" s="1">
        <v>2028</v>
      </c>
      <c r="I17" s="2">
        <v>2029</v>
      </c>
      <c r="J17" s="1">
        <v>2030</v>
      </c>
      <c r="K17" s="2">
        <v>2031</v>
      </c>
      <c r="L17" s="1">
        <v>2032</v>
      </c>
      <c r="M17" s="2">
        <v>2033</v>
      </c>
      <c r="N17" s="1">
        <v>2034</v>
      </c>
      <c r="O17" s="2">
        <v>2035</v>
      </c>
      <c r="P17" s="1">
        <v>2036</v>
      </c>
      <c r="Q17" s="2">
        <v>2037</v>
      </c>
      <c r="R17" s="1">
        <v>2038</v>
      </c>
      <c r="S17" s="2">
        <v>2039</v>
      </c>
      <c r="T17" s="1">
        <v>2040</v>
      </c>
      <c r="U17" s="2">
        <v>2041</v>
      </c>
      <c r="V17" s="1">
        <v>2042</v>
      </c>
      <c r="W17" s="2">
        <v>2043</v>
      </c>
      <c r="X17" s="1">
        <v>2044</v>
      </c>
      <c r="Y17" s="2">
        <v>2045</v>
      </c>
      <c r="Z17" s="1">
        <v>2046</v>
      </c>
      <c r="AA17" s="2">
        <v>2047</v>
      </c>
      <c r="AB17" s="1">
        <v>2048</v>
      </c>
      <c r="AC17" s="2">
        <v>2049</v>
      </c>
      <c r="AD17" s="1">
        <v>2050</v>
      </c>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row>
    <row r="18" spans="1:92" x14ac:dyDescent="0.25">
      <c r="A18" t="s">
        <v>71</v>
      </c>
      <c r="B18" s="5">
        <v>0</v>
      </c>
      <c r="C18" s="5">
        <v>0</v>
      </c>
      <c r="D18" s="5">
        <v>0</v>
      </c>
      <c r="E18" s="5">
        <v>0</v>
      </c>
      <c r="F18" s="5">
        <v>0</v>
      </c>
      <c r="G18" s="5">
        <v>0</v>
      </c>
      <c r="H18" s="5">
        <v>0</v>
      </c>
      <c r="I18" s="5">
        <v>0</v>
      </c>
      <c r="J18" s="5">
        <v>0</v>
      </c>
      <c r="K18" s="5">
        <v>-0.16169</v>
      </c>
      <c r="L18" s="5">
        <v>-0.63241199999999997</v>
      </c>
      <c r="M18" s="5">
        <v>-0.95566899999999999</v>
      </c>
      <c r="N18" s="5">
        <v>-1.31762</v>
      </c>
      <c r="O18" s="5">
        <v>-1.5337799999999999</v>
      </c>
      <c r="P18" s="5">
        <v>-1.3844000000000001</v>
      </c>
      <c r="Q18" s="5">
        <v>-1.2572099999999999</v>
      </c>
      <c r="R18" s="5">
        <v>-1.1517500000000001</v>
      </c>
      <c r="S18" s="5">
        <v>-1.06</v>
      </c>
      <c r="T18" s="5">
        <v>-0.96572199999999997</v>
      </c>
      <c r="U18" s="5">
        <v>-0.895949</v>
      </c>
      <c r="V18" s="5">
        <v>-0.83052300000000001</v>
      </c>
      <c r="W18" s="5">
        <v>-0.77068499999999995</v>
      </c>
      <c r="X18" s="5">
        <v>-0.71195600000000003</v>
      </c>
      <c r="Y18" s="5">
        <v>-0.65614700000000004</v>
      </c>
      <c r="Z18" s="5">
        <v>-0.60297900000000004</v>
      </c>
      <c r="AA18" s="5">
        <v>-0.55106100000000002</v>
      </c>
      <c r="AB18" s="5">
        <v>-0.50005100000000002</v>
      </c>
      <c r="AC18" s="5">
        <v>-0.45047700000000002</v>
      </c>
      <c r="AD18" s="5">
        <v>-0.40243499999999999</v>
      </c>
      <c r="AF18" t="s">
        <v>71</v>
      </c>
      <c r="AG18" s="5">
        <v>-0.12799199999999999</v>
      </c>
      <c r="AH18" s="5">
        <v>-2.838442E-3</v>
      </c>
      <c r="AI18" s="5">
        <v>0.158805</v>
      </c>
      <c r="AJ18" s="5">
        <v>0.26994299999999999</v>
      </c>
      <c r="AK18" s="5">
        <v>0.27868399999999999</v>
      </c>
      <c r="AL18" s="5">
        <v>0.26276899999999997</v>
      </c>
      <c r="AM18" s="5">
        <v>0.12635399999999999</v>
      </c>
      <c r="AN18" s="5">
        <v>2.375505E-2</v>
      </c>
      <c r="AO18" s="5">
        <v>-0.15764500000000001</v>
      </c>
      <c r="AP18" s="5">
        <v>-0.81961300000000004</v>
      </c>
      <c r="AQ18" s="5">
        <v>-1.7405120000000001</v>
      </c>
      <c r="AR18" s="5">
        <v>-2.444569</v>
      </c>
      <c r="AS18" s="5">
        <v>-3.1219900000000003</v>
      </c>
      <c r="AT18" s="5">
        <v>-3.6292299999999997</v>
      </c>
      <c r="AU18" s="5">
        <v>-3.6250499999999999</v>
      </c>
      <c r="AV18" s="5">
        <v>-3.6540099999999995</v>
      </c>
      <c r="AW18" s="5">
        <v>-3.7095000000000002</v>
      </c>
      <c r="AX18" s="5">
        <v>-3.7843900000000001</v>
      </c>
      <c r="AY18" s="5">
        <v>-3.8628819999999999</v>
      </c>
      <c r="AZ18" s="5">
        <v>-3.843159</v>
      </c>
      <c r="BA18" s="5">
        <v>-3.8366629999999997</v>
      </c>
      <c r="BB18" s="5">
        <v>-3.8480949999999998</v>
      </c>
      <c r="BC18" s="5">
        <v>-3.8683259999999997</v>
      </c>
      <c r="BD18" s="5">
        <v>-3.9002369999999997</v>
      </c>
      <c r="BE18" s="5">
        <v>-3.9030290000000001</v>
      </c>
      <c r="BF18" s="5">
        <v>-3.9120309999999998</v>
      </c>
      <c r="BG18" s="5">
        <v>-3.9221509999999999</v>
      </c>
      <c r="BH18" s="5">
        <v>-3.9371169999999998</v>
      </c>
      <c r="BI18" s="5">
        <v>-3.9558850000000003</v>
      </c>
      <c r="BK18" t="s">
        <v>71</v>
      </c>
      <c r="BL18" s="5">
        <v>1758.8972774200433</v>
      </c>
      <c r="BM18" s="5">
        <v>1781.8410492208602</v>
      </c>
      <c r="BN18" s="5">
        <v>1802.1901065755437</v>
      </c>
      <c r="BO18" s="5">
        <v>1821.0641731754056</v>
      </c>
      <c r="BP18" s="5">
        <v>1837.4052517689522</v>
      </c>
      <c r="BQ18" s="5">
        <v>1853.0638338372146</v>
      </c>
      <c r="BR18" s="5">
        <v>1869.3065734883062</v>
      </c>
      <c r="BS18" s="5">
        <v>1884.9315234490432</v>
      </c>
      <c r="BT18" s="5">
        <v>1901.0341497525487</v>
      </c>
      <c r="BU18" s="5">
        <v>1908.138095381129</v>
      </c>
      <c r="BV18" s="5">
        <v>1911.8344734634577</v>
      </c>
      <c r="BW18" s="5">
        <v>1917.9836693184282</v>
      </c>
      <c r="BX18" s="5">
        <v>1924.8257744711677</v>
      </c>
      <c r="BY18" s="5">
        <v>1934.3484184749966</v>
      </c>
      <c r="BZ18" s="5">
        <v>1953.6486869346816</v>
      </c>
      <c r="CA18" s="5">
        <v>1970.9951984414192</v>
      </c>
      <c r="CB18" s="5">
        <v>1987.9643947070392</v>
      </c>
      <c r="CC18" s="5">
        <v>2004.0084421807003</v>
      </c>
      <c r="CD18" s="5">
        <v>2019.4729070121698</v>
      </c>
      <c r="CE18" s="5">
        <v>2036.5226641169156</v>
      </c>
      <c r="CF18" s="5">
        <v>2052.8728414620173</v>
      </c>
      <c r="CG18" s="5">
        <v>2068.4202599741416</v>
      </c>
      <c r="CH18" s="5">
        <v>2083.3691593732874</v>
      </c>
      <c r="CI18" s="5">
        <v>2097.6295574596829</v>
      </c>
      <c r="CJ18" s="5">
        <v>2112.125605742981</v>
      </c>
      <c r="CK18" s="5">
        <v>2126.0781030951398</v>
      </c>
      <c r="CL18" s="5">
        <v>2139.6036030913269</v>
      </c>
      <c r="CM18" s="5">
        <v>2152.583157144978</v>
      </c>
      <c r="CN18" s="5">
        <v>2165.0648867267405</v>
      </c>
    </row>
    <row r="19" spans="1:92" x14ac:dyDescent="0.25">
      <c r="A19" t="s">
        <v>72</v>
      </c>
      <c r="B19" s="5">
        <v>0</v>
      </c>
      <c r="C19" s="5">
        <v>0</v>
      </c>
      <c r="D19" s="5">
        <v>0</v>
      </c>
      <c r="E19" s="5">
        <v>0</v>
      </c>
      <c r="F19" s="5">
        <v>0</v>
      </c>
      <c r="G19" s="5">
        <v>0</v>
      </c>
      <c r="H19" s="5">
        <v>0</v>
      </c>
      <c r="I19" s="5">
        <v>0</v>
      </c>
      <c r="J19" s="5">
        <v>0</v>
      </c>
      <c r="K19" s="5">
        <v>-0.18171200000000001</v>
      </c>
      <c r="L19" s="5">
        <v>-0.71326400000000001</v>
      </c>
      <c r="M19" s="5">
        <v>-1.08213</v>
      </c>
      <c r="N19" s="5">
        <v>-1.4957100000000001</v>
      </c>
      <c r="O19" s="5">
        <v>-1.74736</v>
      </c>
      <c r="P19" s="5">
        <v>-1.58789</v>
      </c>
      <c r="Q19" s="5">
        <v>-1.4553199999999999</v>
      </c>
      <c r="R19" s="5">
        <v>-1.34412</v>
      </c>
      <c r="S19" s="5">
        <v>-1.2476</v>
      </c>
      <c r="T19" s="5">
        <v>-1.1467000000000001</v>
      </c>
      <c r="U19" s="5">
        <v>-1.0717000000000001</v>
      </c>
      <c r="V19" s="5">
        <v>-1.0003500000000001</v>
      </c>
      <c r="W19" s="5">
        <v>-0.93400000000000005</v>
      </c>
      <c r="X19" s="5">
        <v>-0.86788699999999996</v>
      </c>
      <c r="Y19" s="5">
        <v>-0.80397799999999997</v>
      </c>
      <c r="Z19" s="5">
        <v>-0.74187199999999998</v>
      </c>
      <c r="AA19" s="5">
        <v>-0.68012700000000004</v>
      </c>
      <c r="AB19" s="5">
        <v>-0.61829800000000001</v>
      </c>
      <c r="AC19" s="5">
        <v>-0.55692600000000003</v>
      </c>
      <c r="AD19" s="5">
        <v>-0.49600899999999998</v>
      </c>
      <c r="AF19" t="s">
        <v>72</v>
      </c>
      <c r="AG19" s="5">
        <v>-0.13874500000000001</v>
      </c>
      <c r="AH19" s="5">
        <v>9.5422900000000001E-3</v>
      </c>
      <c r="AI19" s="5">
        <v>0.17624600000000001</v>
      </c>
      <c r="AJ19" s="5">
        <v>0.28866599999999998</v>
      </c>
      <c r="AK19" s="5">
        <v>0.29052099999999997</v>
      </c>
      <c r="AL19" s="5">
        <v>0.27008500000000002</v>
      </c>
      <c r="AM19" s="5">
        <v>0.118437</v>
      </c>
      <c r="AN19" s="5">
        <v>1.2394189999999999E-2</v>
      </c>
      <c r="AO19" s="5">
        <v>-0.184618</v>
      </c>
      <c r="AP19" s="5">
        <v>-0.90653399999999995</v>
      </c>
      <c r="AQ19" s="5">
        <v>-1.9020039999999998</v>
      </c>
      <c r="AR19" s="5">
        <v>-2.6694900000000001</v>
      </c>
      <c r="AS19" s="5">
        <v>-3.4119299999999999</v>
      </c>
      <c r="AT19" s="5">
        <v>-3.9720800000000001</v>
      </c>
      <c r="AU19" s="5">
        <v>-3.9607700000000001</v>
      </c>
      <c r="AV19" s="5">
        <v>-4.0026299999999999</v>
      </c>
      <c r="AW19" s="5">
        <v>-4.0639500000000002</v>
      </c>
      <c r="AX19" s="5">
        <v>-4.1481599999999998</v>
      </c>
      <c r="AY19" s="5">
        <v>-4.2337299999999995</v>
      </c>
      <c r="AZ19" s="5">
        <v>-4.2084099999999998</v>
      </c>
      <c r="BA19" s="5">
        <v>-4.2059899999999999</v>
      </c>
      <c r="BB19" s="5">
        <v>-4.2183700000000002</v>
      </c>
      <c r="BC19" s="5">
        <v>-4.2391569999999996</v>
      </c>
      <c r="BD19" s="5">
        <v>-4.2700279999999999</v>
      </c>
      <c r="BE19" s="5">
        <v>-4.2672319999999999</v>
      </c>
      <c r="BF19" s="5">
        <v>-4.2731969999999997</v>
      </c>
      <c r="BG19" s="5">
        <v>-4.2805479999999996</v>
      </c>
      <c r="BH19" s="5">
        <v>-4.2912860000000004</v>
      </c>
      <c r="BI19" s="5">
        <v>-4.3047089999999999</v>
      </c>
      <c r="BK19" t="s">
        <v>72</v>
      </c>
      <c r="BL19" s="5">
        <v>1752.3023613066202</v>
      </c>
      <c r="BM19" s="5">
        <v>1774.4815999439375</v>
      </c>
      <c r="BN19" s="5">
        <v>1793.9234880971806</v>
      </c>
      <c r="BO19" s="5">
        <v>1811.7776519021454</v>
      </c>
      <c r="BP19" s="5">
        <v>1826.9053201019738</v>
      </c>
      <c r="BQ19" s="5">
        <v>1841.2789648659514</v>
      </c>
      <c r="BR19" s="5">
        <v>1856.3644983942429</v>
      </c>
      <c r="BS19" s="5">
        <v>1870.7581809906255</v>
      </c>
      <c r="BT19" s="5">
        <v>1885.7464950083424</v>
      </c>
      <c r="BU19" s="5">
        <v>1890.8648573126386</v>
      </c>
      <c r="BV19" s="5">
        <v>1892.5511942121575</v>
      </c>
      <c r="BW19" s="5">
        <v>1896.5871684897761</v>
      </c>
      <c r="BX19" s="5">
        <v>1901.4556775726462</v>
      </c>
      <c r="BY19" s="5">
        <v>1909.033050612441</v>
      </c>
      <c r="BZ19" s="5">
        <v>1927.4742838247071</v>
      </c>
      <c r="CA19" s="5">
        <v>1943.4339077084846</v>
      </c>
      <c r="CB19" s="5">
        <v>1959.2469297569314</v>
      </c>
      <c r="CC19" s="5">
        <v>1974.0113865952612</v>
      </c>
      <c r="CD19" s="5">
        <v>1988.2191865111126</v>
      </c>
      <c r="CE19" s="5">
        <v>2004.2283746229048</v>
      </c>
      <c r="CF19" s="5">
        <v>2019.320598670432</v>
      </c>
      <c r="CG19" s="5">
        <v>2033.658992579577</v>
      </c>
      <c r="CH19" s="5">
        <v>2047.3923076255057</v>
      </c>
      <c r="CI19" s="5">
        <v>2060.4549644109261</v>
      </c>
      <c r="CJ19" s="5">
        <v>2073.8310434101213</v>
      </c>
      <c r="CK19" s="5">
        <v>2086.5966385436791</v>
      </c>
      <c r="CL19" s="5">
        <v>2098.9194221927514</v>
      </c>
      <c r="CM19" s="5">
        <v>2110.7181147566071</v>
      </c>
      <c r="CN19" s="5">
        <v>2122.0413256297184</v>
      </c>
    </row>
    <row r="20" spans="1:92" x14ac:dyDescent="0.25">
      <c r="A20" t="s">
        <v>73</v>
      </c>
      <c r="B20" s="5">
        <v>0</v>
      </c>
      <c r="C20" s="5">
        <v>0</v>
      </c>
      <c r="D20" s="5">
        <v>0</v>
      </c>
      <c r="E20" s="5">
        <v>0</v>
      </c>
      <c r="F20" s="5">
        <v>0</v>
      </c>
      <c r="G20" s="5">
        <v>0</v>
      </c>
      <c r="H20" s="5">
        <v>0</v>
      </c>
      <c r="I20" s="5">
        <v>0</v>
      </c>
      <c r="J20" s="5">
        <v>0</v>
      </c>
      <c r="K20" s="5">
        <v>-0.17487</v>
      </c>
      <c r="L20" s="5">
        <v>-0.70733900000000005</v>
      </c>
      <c r="M20" s="5">
        <v>-1.10964</v>
      </c>
      <c r="N20" s="5">
        <v>-1.5673999999999999</v>
      </c>
      <c r="O20" s="5">
        <v>-1.8752599999999999</v>
      </c>
      <c r="P20" s="5">
        <v>-1.78057</v>
      </c>
      <c r="Q20" s="5">
        <v>-1.7040200000000001</v>
      </c>
      <c r="R20" s="5">
        <v>-1.63514</v>
      </c>
      <c r="S20" s="5">
        <v>-1.5702</v>
      </c>
      <c r="T20" s="5">
        <v>-1.4920899999999999</v>
      </c>
      <c r="U20" s="5">
        <v>-1.4283699999999999</v>
      </c>
      <c r="V20" s="5">
        <v>-1.36172</v>
      </c>
      <c r="W20" s="5">
        <v>-1.2952699999999999</v>
      </c>
      <c r="X20" s="5">
        <v>-1.2255</v>
      </c>
      <c r="Y20" s="5">
        <v>-1.1553199999999999</v>
      </c>
      <c r="Z20" s="5">
        <v>-1.0844499999999999</v>
      </c>
      <c r="AA20" s="5">
        <v>-1.01258</v>
      </c>
      <c r="AB20" s="5">
        <v>-0.93971099999999996</v>
      </c>
      <c r="AC20" s="5">
        <v>-0.86675899999999995</v>
      </c>
      <c r="AD20" s="5">
        <v>-0.79412499999999997</v>
      </c>
      <c r="AF20" t="s">
        <v>73</v>
      </c>
      <c r="AG20" s="5">
        <v>-5.3594490000000002E-2</v>
      </c>
      <c r="AH20" s="5">
        <v>4.0804609999999998E-2</v>
      </c>
      <c r="AI20" s="5">
        <v>0.113181</v>
      </c>
      <c r="AJ20" s="5">
        <v>0.14194300000000001</v>
      </c>
      <c r="AK20" s="5">
        <v>8.2903820000000003E-2</v>
      </c>
      <c r="AL20" s="5">
        <v>-6.6567889999999998E-3</v>
      </c>
      <c r="AM20" s="5">
        <v>-0.133133</v>
      </c>
      <c r="AN20" s="5">
        <v>-0.21579400000000001</v>
      </c>
      <c r="AO20" s="5">
        <v>-0.33948099999999998</v>
      </c>
      <c r="AP20" s="5">
        <v>-0.84015899999999999</v>
      </c>
      <c r="AQ20" s="5">
        <v>-1.6802060000000001</v>
      </c>
      <c r="AR20" s="5">
        <v>-2.3350999999999997</v>
      </c>
      <c r="AS20" s="5">
        <v>-3.0019999999999998</v>
      </c>
      <c r="AT20" s="5">
        <v>-3.5092499999999998</v>
      </c>
      <c r="AU20" s="5">
        <v>-3.5346000000000002</v>
      </c>
      <c r="AV20" s="5">
        <v>-3.59972</v>
      </c>
      <c r="AW20" s="5">
        <v>-3.6719200000000001</v>
      </c>
      <c r="AX20" s="5">
        <v>-3.7578199999999997</v>
      </c>
      <c r="AY20" s="5">
        <v>-3.8360099999999999</v>
      </c>
      <c r="AZ20" s="5">
        <v>-3.8581099999999999</v>
      </c>
      <c r="BA20" s="5">
        <v>-3.8918400000000002</v>
      </c>
      <c r="BB20" s="5">
        <v>-3.9337399999999998</v>
      </c>
      <c r="BC20" s="5">
        <v>-3.9767799999999998</v>
      </c>
      <c r="BD20" s="5">
        <v>-4.0231899999999996</v>
      </c>
      <c r="BE20" s="5">
        <v>-4.04915</v>
      </c>
      <c r="BF20" s="5">
        <v>-4.0768300000000002</v>
      </c>
      <c r="BG20" s="5">
        <v>-4.0997409999999999</v>
      </c>
      <c r="BH20" s="5">
        <v>-4.1187290000000001</v>
      </c>
      <c r="BI20" s="5">
        <v>-4.1365850000000002</v>
      </c>
      <c r="BK20" t="s">
        <v>73</v>
      </c>
      <c r="BL20" s="5">
        <v>7649.9801256848959</v>
      </c>
      <c r="BM20" s="5">
        <v>7745.5727116757071</v>
      </c>
      <c r="BN20" s="5">
        <v>7824.8279097896648</v>
      </c>
      <c r="BO20" s="5">
        <v>7892.2690013994406</v>
      </c>
      <c r="BP20" s="5">
        <v>7944.9710437645263</v>
      </c>
      <c r="BQ20" s="5">
        <v>7990.680685533036</v>
      </c>
      <c r="BR20" s="5">
        <v>8041.0277152744475</v>
      </c>
      <c r="BS20" s="5">
        <v>8094.03783522291</v>
      </c>
      <c r="BT20" s="5">
        <v>8150.4273740116178</v>
      </c>
      <c r="BU20" s="5">
        <v>8178.5701883586617</v>
      </c>
      <c r="BV20" s="5">
        <v>8182.9122141709331</v>
      </c>
      <c r="BW20" s="5">
        <v>8197.1485727625459</v>
      </c>
      <c r="BX20" s="5">
        <v>8208.7151063936653</v>
      </c>
      <c r="BY20" s="5">
        <v>8227.562146551998</v>
      </c>
      <c r="BZ20" s="5">
        <v>8283.7094120448583</v>
      </c>
      <c r="CA20" s="5">
        <v>8331.3514011793995</v>
      </c>
      <c r="CB20" s="5">
        <v>8378.9422751424972</v>
      </c>
      <c r="CC20" s="5">
        <v>8422.9770095514596</v>
      </c>
      <c r="CD20" s="5">
        <v>8465.6945644948391</v>
      </c>
      <c r="CE20" s="5">
        <v>8511.4757240760864</v>
      </c>
      <c r="CF20" s="5">
        <v>8554.6134335150109</v>
      </c>
      <c r="CG20" s="5">
        <v>8595.4232196887751</v>
      </c>
      <c r="CH20" s="5">
        <v>8634.575115286978</v>
      </c>
      <c r="CI20" s="5">
        <v>8671.8195604221855</v>
      </c>
      <c r="CJ20" s="5">
        <v>8709.3780090387972</v>
      </c>
      <c r="CK20" s="5">
        <v>8745.215467412705</v>
      </c>
      <c r="CL20" s="5">
        <v>8779.9298124822781</v>
      </c>
      <c r="CM20" s="5">
        <v>8813.3613900004402</v>
      </c>
      <c r="CN20" s="5">
        <v>8845.2994170826023</v>
      </c>
    </row>
    <row r="21" spans="1:92" x14ac:dyDescent="0.25">
      <c r="A21" t="s">
        <v>74</v>
      </c>
      <c r="B21" s="5">
        <v>0</v>
      </c>
      <c r="C21" s="5">
        <v>0</v>
      </c>
      <c r="D21" s="5">
        <v>0</v>
      </c>
      <c r="E21" s="5">
        <v>0</v>
      </c>
      <c r="F21" s="5">
        <v>0</v>
      </c>
      <c r="G21" s="5">
        <v>0</v>
      </c>
      <c r="H21" s="5">
        <v>0</v>
      </c>
      <c r="I21" s="5">
        <v>0</v>
      </c>
      <c r="J21" s="5">
        <v>0</v>
      </c>
      <c r="K21" s="5">
        <v>-0.34354499999999999</v>
      </c>
      <c r="L21" s="5">
        <v>-1.3272900000000001</v>
      </c>
      <c r="M21" s="5">
        <v>-2.01309</v>
      </c>
      <c r="N21" s="5">
        <v>-2.7753899999999998</v>
      </c>
      <c r="O21" s="5">
        <v>-3.2617099999999999</v>
      </c>
      <c r="P21" s="5">
        <v>-3.0066999999999999</v>
      </c>
      <c r="Q21" s="5">
        <v>-2.7716099999999999</v>
      </c>
      <c r="R21" s="5">
        <v>-2.5674899999999998</v>
      </c>
      <c r="S21" s="5">
        <v>-2.38611</v>
      </c>
      <c r="T21" s="5">
        <v>-2.1963300000000001</v>
      </c>
      <c r="U21" s="5">
        <v>-2.04542</v>
      </c>
      <c r="V21" s="5">
        <v>-1.90408</v>
      </c>
      <c r="W21" s="5">
        <v>-1.7738799999999999</v>
      </c>
      <c r="X21" s="5">
        <v>-1.6451199999999999</v>
      </c>
      <c r="Y21" s="5">
        <v>-1.5207999999999999</v>
      </c>
      <c r="Z21" s="5">
        <v>-1.3981600000000001</v>
      </c>
      <c r="AA21" s="5">
        <v>-1.2761</v>
      </c>
      <c r="AB21" s="5">
        <v>-1.1534800000000001</v>
      </c>
      <c r="AC21" s="5">
        <v>-1.0309999999999999</v>
      </c>
      <c r="AD21" s="5">
        <v>-0.90839400000000003</v>
      </c>
      <c r="AF21" t="s">
        <v>74</v>
      </c>
      <c r="AG21" s="5">
        <v>-5.5958109999999998E-2</v>
      </c>
      <c r="AH21" s="5">
        <v>-4.832561E-3</v>
      </c>
      <c r="AI21" s="5">
        <v>6.2287919999999997E-2</v>
      </c>
      <c r="AJ21" s="5">
        <v>0.10670399999999999</v>
      </c>
      <c r="AK21" s="5">
        <v>5.2683430000000003E-2</v>
      </c>
      <c r="AL21" s="5">
        <v>3.6607479999999998E-2</v>
      </c>
      <c r="AM21" s="5">
        <v>-3.0216E-2</v>
      </c>
      <c r="AN21" s="5">
        <v>-9.0386179999999997E-2</v>
      </c>
      <c r="AO21" s="5">
        <v>-0.19863</v>
      </c>
      <c r="AP21" s="5">
        <v>-0.87147399999999997</v>
      </c>
      <c r="AQ21" s="5">
        <v>-2.1288469999999999</v>
      </c>
      <c r="AR21" s="5">
        <v>-3.0516399999999999</v>
      </c>
      <c r="AS21" s="5">
        <v>-4.0210900000000001</v>
      </c>
      <c r="AT21" s="5">
        <v>-4.7017199999999999</v>
      </c>
      <c r="AU21" s="5">
        <v>-4.5713699999999999</v>
      </c>
      <c r="AV21" s="5">
        <v>-4.4654400000000001</v>
      </c>
      <c r="AW21" s="5">
        <v>-4.3889899999999997</v>
      </c>
      <c r="AX21" s="5">
        <v>-4.3348399999999998</v>
      </c>
      <c r="AY21" s="5">
        <v>-4.2754500000000002</v>
      </c>
      <c r="AZ21" s="5">
        <v>-4.1905999999999999</v>
      </c>
      <c r="BA21" s="5">
        <v>-4.11782</v>
      </c>
      <c r="BB21" s="5">
        <v>-4.0609200000000003</v>
      </c>
      <c r="BC21" s="5">
        <v>-4.0074299999999994</v>
      </c>
      <c r="BD21" s="5">
        <v>-3.9639699999999998</v>
      </c>
      <c r="BE21" s="5">
        <v>-3.9019700000000004</v>
      </c>
      <c r="BF21" s="5">
        <v>-3.84029</v>
      </c>
      <c r="BG21" s="5">
        <v>-3.7711000000000001</v>
      </c>
      <c r="BH21" s="5">
        <v>-3.7067100000000002</v>
      </c>
      <c r="BI21" s="5">
        <v>-3.6447240000000001</v>
      </c>
      <c r="BK21" t="s">
        <v>74</v>
      </c>
      <c r="BL21" s="5">
        <v>515.84551656204928</v>
      </c>
      <c r="BM21" s="5">
        <v>522.82790225918257</v>
      </c>
      <c r="BN21" s="5">
        <v>529.15210162382186</v>
      </c>
      <c r="BO21" s="5">
        <v>535.49157426843431</v>
      </c>
      <c r="BP21" s="5">
        <v>541.22599684786724</v>
      </c>
      <c r="BQ21" s="5">
        <v>547.62460044142608</v>
      </c>
      <c r="BR21" s="5">
        <v>554.23041178709445</v>
      </c>
      <c r="BS21" s="5">
        <v>560.53902002898428</v>
      </c>
      <c r="BT21" s="5">
        <v>566.69355408387867</v>
      </c>
      <c r="BU21" s="5">
        <v>569.51220179249799</v>
      </c>
      <c r="BV21" s="5">
        <v>569.03324786752808</v>
      </c>
      <c r="BW21" s="5">
        <v>570.06394077538152</v>
      </c>
      <c r="BX21" s="5">
        <v>570.44043619385218</v>
      </c>
      <c r="BY21" s="5">
        <v>572.37005128747114</v>
      </c>
      <c r="BZ21" s="5">
        <v>578.99729626439307</v>
      </c>
      <c r="CA21" s="5">
        <v>585.1620899496537</v>
      </c>
      <c r="CB21" s="5">
        <v>591.35566466835053</v>
      </c>
      <c r="CC21" s="5">
        <v>597.30202205022704</v>
      </c>
      <c r="CD21" s="5">
        <v>603.18109795373357</v>
      </c>
      <c r="CE21" s="5">
        <v>609.09861840640986</v>
      </c>
      <c r="CF21" s="5">
        <v>614.82636435111283</v>
      </c>
      <c r="CG21" s="5">
        <v>620.33859975122527</v>
      </c>
      <c r="CH21" s="5">
        <v>625.71520868992945</v>
      </c>
      <c r="CI21" s="5">
        <v>630.90960617589303</v>
      </c>
      <c r="CJ21" s="5">
        <v>636.10874253171994</v>
      </c>
      <c r="CK21" s="5">
        <v>641.186974866014</v>
      </c>
      <c r="CL21" s="5">
        <v>646.19638852369371</v>
      </c>
      <c r="CM21" s="5">
        <v>651.05063941920389</v>
      </c>
      <c r="CN21" s="5">
        <v>655.76573633718567</v>
      </c>
    </row>
    <row r="22" spans="1:92" x14ac:dyDescent="0.25">
      <c r="A22" t="s">
        <v>75</v>
      </c>
      <c r="B22" s="5">
        <v>0</v>
      </c>
      <c r="C22" s="5">
        <v>0</v>
      </c>
      <c r="D22" s="5">
        <v>0</v>
      </c>
      <c r="E22" s="5">
        <v>0</v>
      </c>
      <c r="F22" s="5">
        <v>0</v>
      </c>
      <c r="G22" s="5">
        <v>0</v>
      </c>
      <c r="H22" s="5">
        <v>0</v>
      </c>
      <c r="I22" s="5">
        <v>0</v>
      </c>
      <c r="J22" s="5">
        <v>0</v>
      </c>
      <c r="K22" s="5">
        <v>-0.27229900000000001</v>
      </c>
      <c r="L22" s="5">
        <v>-1.0786100000000001</v>
      </c>
      <c r="M22" s="5">
        <v>-1.66357</v>
      </c>
      <c r="N22" s="5">
        <v>-2.3312300000000001</v>
      </c>
      <c r="O22" s="5">
        <v>-2.78287</v>
      </c>
      <c r="P22" s="5">
        <v>-2.6137899999999998</v>
      </c>
      <c r="Q22" s="5">
        <v>-2.45939</v>
      </c>
      <c r="R22" s="5">
        <v>-2.32308</v>
      </c>
      <c r="S22" s="5">
        <v>-2.1993999999999998</v>
      </c>
      <c r="T22" s="5">
        <v>-2.0633699999999999</v>
      </c>
      <c r="U22" s="5">
        <v>-1.9523200000000001</v>
      </c>
      <c r="V22" s="5">
        <v>-1.8452299999999999</v>
      </c>
      <c r="W22" s="5">
        <v>-1.7441199999999999</v>
      </c>
      <c r="X22" s="5">
        <v>-1.6415500000000001</v>
      </c>
      <c r="Y22" s="5">
        <v>-1.5405500000000001</v>
      </c>
      <c r="Z22" s="5">
        <v>-1.43876</v>
      </c>
      <c r="AA22" s="5">
        <v>-1.33613</v>
      </c>
      <c r="AB22" s="5">
        <v>-1.23194</v>
      </c>
      <c r="AC22" s="5">
        <v>-1.1269800000000001</v>
      </c>
      <c r="AD22" s="5">
        <v>-1.0211600000000001</v>
      </c>
      <c r="AF22" t="s">
        <v>75</v>
      </c>
      <c r="AG22" s="5">
        <v>1.2340400000000001E-3</v>
      </c>
      <c r="AH22" s="5">
        <v>-1.788751E-4</v>
      </c>
      <c r="AI22" s="5">
        <v>-1.146462E-2</v>
      </c>
      <c r="AJ22" s="5">
        <v>-3.5008570000000003E-2</v>
      </c>
      <c r="AK22" s="5">
        <v>-9.7556859999999995E-2</v>
      </c>
      <c r="AL22" s="5">
        <v>-0.14491599999999999</v>
      </c>
      <c r="AM22" s="5">
        <v>-0.1948</v>
      </c>
      <c r="AN22" s="5">
        <v>-0.25121399999999999</v>
      </c>
      <c r="AO22" s="5">
        <v>-0.31857200000000002</v>
      </c>
      <c r="AP22" s="5">
        <v>-0.72113500000000008</v>
      </c>
      <c r="AQ22" s="5">
        <v>-1.6667970000000001</v>
      </c>
      <c r="AR22" s="5">
        <v>-2.3883779999999999</v>
      </c>
      <c r="AS22" s="5">
        <v>-3.1893370000000001</v>
      </c>
      <c r="AT22" s="5">
        <v>-3.7698609999999997</v>
      </c>
      <c r="AU22" s="5">
        <v>-3.72384</v>
      </c>
      <c r="AV22" s="5">
        <v>-3.6880600000000001</v>
      </c>
      <c r="AW22" s="5">
        <v>-3.6606100000000001</v>
      </c>
      <c r="AX22" s="5">
        <v>-3.6440299999999999</v>
      </c>
      <c r="AY22" s="5">
        <v>-3.6153300000000002</v>
      </c>
      <c r="AZ22" s="5">
        <v>-3.6050599999999999</v>
      </c>
      <c r="BA22" s="5">
        <v>-3.59409</v>
      </c>
      <c r="BB22" s="5">
        <v>-3.5895700000000001</v>
      </c>
      <c r="BC22" s="5">
        <v>-3.5827800000000001</v>
      </c>
      <c r="BD22" s="5">
        <v>-3.5790100000000002</v>
      </c>
      <c r="BE22" s="5">
        <v>-3.5714399999999999</v>
      </c>
      <c r="BF22" s="5">
        <v>-3.5597900000000005</v>
      </c>
      <c r="BG22" s="5">
        <v>-3.5402700000000005</v>
      </c>
      <c r="BH22" s="5">
        <v>-3.5188100000000002</v>
      </c>
      <c r="BI22" s="5">
        <v>-3.4957000000000003</v>
      </c>
      <c r="BK22" t="s">
        <v>75</v>
      </c>
      <c r="BL22" s="5">
        <v>435.91891060345716</v>
      </c>
      <c r="BM22" s="5">
        <v>441.20033093192654</v>
      </c>
      <c r="BN22" s="5">
        <v>446.00628288867949</v>
      </c>
      <c r="BO22" s="5">
        <v>450.6994681771742</v>
      </c>
      <c r="BP22" s="5">
        <v>454.87202667804877</v>
      </c>
      <c r="BQ22" s="5">
        <v>458.93555197886013</v>
      </c>
      <c r="BR22" s="5">
        <v>462.85117899760417</v>
      </c>
      <c r="BS22" s="5">
        <v>466.54306148165938</v>
      </c>
      <c r="BT22" s="5">
        <v>469.99312847925876</v>
      </c>
      <c r="BU22" s="5">
        <v>471.79139559997407</v>
      </c>
      <c r="BV22" s="5">
        <v>470.91907339846477</v>
      </c>
      <c r="BW22" s="5">
        <v>470.96812641835248</v>
      </c>
      <c r="BX22" s="5">
        <v>470.42775829993332</v>
      </c>
      <c r="BY22" s="5">
        <v>470.81064935948666</v>
      </c>
      <c r="BZ22" s="5">
        <v>474.06895518564227</v>
      </c>
      <c r="CA22" s="5">
        <v>477.05110309115952</v>
      </c>
      <c r="CB22" s="5">
        <v>480.06975612405495</v>
      </c>
      <c r="CC22" s="5">
        <v>482.9198021450585</v>
      </c>
      <c r="CD22" s="5">
        <v>485.72366421906162</v>
      </c>
      <c r="CE22" s="5">
        <v>488.31786734010694</v>
      </c>
      <c r="CF22" s="5">
        <v>490.80392398865416</v>
      </c>
      <c r="CG22" s="5">
        <v>493.14865837785618</v>
      </c>
      <c r="CH22" s="5">
        <v>495.39783434446525</v>
      </c>
      <c r="CI22" s="5">
        <v>497.52853760059276</v>
      </c>
      <c r="CJ22" s="5">
        <v>499.57308977285697</v>
      </c>
      <c r="CK22" s="5">
        <v>501.53466565106072</v>
      </c>
      <c r="CL22" s="5">
        <v>503.43335541717192</v>
      </c>
      <c r="CM22" s="5">
        <v>505.24047268739753</v>
      </c>
      <c r="CN22" s="5">
        <v>506.95226691711827</v>
      </c>
    </row>
    <row r="23" spans="1:92" x14ac:dyDescent="0.25">
      <c r="A23" t="s">
        <v>76</v>
      </c>
      <c r="B23" s="5">
        <v>0</v>
      </c>
      <c r="C23" s="5">
        <v>0</v>
      </c>
      <c r="D23" s="5">
        <v>0</v>
      </c>
      <c r="E23" s="5">
        <v>0</v>
      </c>
      <c r="F23" s="5">
        <v>0</v>
      </c>
      <c r="G23" s="5">
        <v>0</v>
      </c>
      <c r="H23" s="5">
        <v>0</v>
      </c>
      <c r="I23" s="5">
        <v>0</v>
      </c>
      <c r="J23" s="5">
        <v>0</v>
      </c>
      <c r="K23" s="5">
        <v>-0.26532099999999997</v>
      </c>
      <c r="L23" s="5">
        <v>-1.0313600000000001</v>
      </c>
      <c r="M23" s="5">
        <v>-1.56619</v>
      </c>
      <c r="N23" s="5">
        <v>-2.1625299999999998</v>
      </c>
      <c r="O23" s="5">
        <v>-2.5463300000000002</v>
      </c>
      <c r="P23" s="5">
        <v>-2.3484099999999999</v>
      </c>
      <c r="Q23" s="5">
        <v>-2.1705899999999998</v>
      </c>
      <c r="R23" s="5">
        <v>-2.0166499999999998</v>
      </c>
      <c r="S23" s="5">
        <v>-1.8802700000000001</v>
      </c>
      <c r="T23" s="5">
        <v>-1.7371700000000001</v>
      </c>
      <c r="U23" s="5">
        <v>-1.6206</v>
      </c>
      <c r="V23" s="5">
        <v>-1.51139</v>
      </c>
      <c r="W23" s="5">
        <v>-1.4111100000000001</v>
      </c>
      <c r="X23" s="5">
        <v>-1.31257</v>
      </c>
      <c r="Y23" s="5">
        <v>-1.2183600000000001</v>
      </c>
      <c r="Z23" s="5">
        <v>-1.1258999999999999</v>
      </c>
      <c r="AA23" s="5">
        <v>-1.03521</v>
      </c>
      <c r="AB23" s="5">
        <v>-0.94562999999999997</v>
      </c>
      <c r="AC23" s="5">
        <v>-0.85788799999999998</v>
      </c>
      <c r="AD23" s="5">
        <v>-0.77190499999999995</v>
      </c>
      <c r="AF23" t="s">
        <v>76</v>
      </c>
      <c r="AG23" s="5">
        <v>1.7109679999999999E-2</v>
      </c>
      <c r="AH23" s="5">
        <v>-1.6118219999999999E-4</v>
      </c>
      <c r="AI23" s="5">
        <v>-4.1961560000000002E-2</v>
      </c>
      <c r="AJ23" s="5">
        <v>-9.5914749999999993E-2</v>
      </c>
      <c r="AK23" s="5">
        <v>-0.20102600000000001</v>
      </c>
      <c r="AL23" s="5">
        <v>-0.27108399999999999</v>
      </c>
      <c r="AM23" s="5">
        <v>-0.31303599999999998</v>
      </c>
      <c r="AN23" s="5">
        <v>-0.35433399999999998</v>
      </c>
      <c r="AO23" s="5">
        <v>-0.39095400000000002</v>
      </c>
      <c r="AP23" s="5">
        <v>-0.73008799999999996</v>
      </c>
      <c r="AQ23" s="5">
        <v>-1.5569230000000001</v>
      </c>
      <c r="AR23" s="5">
        <v>-2.12622</v>
      </c>
      <c r="AS23" s="5">
        <v>-2.7489749999999997</v>
      </c>
      <c r="AT23" s="5">
        <v>-3.149165</v>
      </c>
      <c r="AU23" s="5">
        <v>-2.9758019999999998</v>
      </c>
      <c r="AV23" s="5">
        <v>-2.8164699999999998</v>
      </c>
      <c r="AW23" s="5">
        <v>-2.6879339999999998</v>
      </c>
      <c r="AX23" s="5">
        <v>-2.5771540000000002</v>
      </c>
      <c r="AY23" s="5">
        <v>-2.4631060000000002</v>
      </c>
      <c r="AZ23" s="5">
        <v>-2.3879730000000001</v>
      </c>
      <c r="BA23" s="5">
        <v>-2.326721</v>
      </c>
      <c r="BB23" s="5">
        <v>-2.2821990000000003</v>
      </c>
      <c r="BC23" s="5">
        <v>-2.2429079999999999</v>
      </c>
      <c r="BD23" s="5">
        <v>-2.2158730000000002</v>
      </c>
      <c r="BE23" s="5">
        <v>-2.19163</v>
      </c>
      <c r="BF23" s="5">
        <v>-2.1670099999999999</v>
      </c>
      <c r="BG23" s="5">
        <v>-2.13009</v>
      </c>
      <c r="BH23" s="5">
        <v>-2.0972780000000002</v>
      </c>
      <c r="BI23" s="5">
        <v>-2.0676950000000001</v>
      </c>
      <c r="BK23" t="s">
        <v>76</v>
      </c>
      <c r="BL23" s="5">
        <v>2506.5974841894781</v>
      </c>
      <c r="BM23" s="5">
        <v>2539.8565217673336</v>
      </c>
      <c r="BN23" s="5">
        <v>2570.9573319484557</v>
      </c>
      <c r="BO23" s="5">
        <v>2602.616604078883</v>
      </c>
      <c r="BP23" s="5">
        <v>2632.1935220243345</v>
      </c>
      <c r="BQ23" s="5">
        <v>2663.748501008743</v>
      </c>
      <c r="BR23" s="5">
        <v>2695.8099126329644</v>
      </c>
      <c r="BS23" s="5">
        <v>2727.3344486383085</v>
      </c>
      <c r="BT23" s="5">
        <v>2757.5115832353204</v>
      </c>
      <c r="BU23" s="5">
        <v>2778.4097456546619</v>
      </c>
      <c r="BV23" s="5">
        <v>2784.3208382842772</v>
      </c>
      <c r="BW23" s="5">
        <v>2796.3740893631907</v>
      </c>
      <c r="BX23" s="5">
        <v>2804.8746913039813</v>
      </c>
      <c r="BY23" s="5">
        <v>2818.8203238040519</v>
      </c>
      <c r="BZ23" s="5">
        <v>2848.3394610491591</v>
      </c>
      <c r="CA23" s="5">
        <v>2876.3326502888963</v>
      </c>
      <c r="CB23" s="5">
        <v>2903.8901118049048</v>
      </c>
      <c r="CC23" s="5">
        <v>2930.3557525573506</v>
      </c>
      <c r="CD23" s="5">
        <v>2956.4290299473892</v>
      </c>
      <c r="CE23" s="5">
        <v>2980.7585788050383</v>
      </c>
      <c r="CF23" s="5">
        <v>3004.1165339847885</v>
      </c>
      <c r="CG23" s="5">
        <v>3026.428556263716</v>
      </c>
      <c r="CH23" s="5">
        <v>3048.0481639398868</v>
      </c>
      <c r="CI23" s="5">
        <v>3068.7739775100677</v>
      </c>
      <c r="CJ23" s="5">
        <v>3088.872032771329</v>
      </c>
      <c r="CK23" s="5">
        <v>3108.4416726580489</v>
      </c>
      <c r="CL23" s="5">
        <v>3127.85560153597</v>
      </c>
      <c r="CM23" s="5">
        <v>3146.5994349896964</v>
      </c>
      <c r="CN23" s="5">
        <v>3164.672833516242</v>
      </c>
    </row>
    <row r="24" spans="1:92" x14ac:dyDescent="0.25">
      <c r="A24" t="s">
        <v>77</v>
      </c>
      <c r="B24" s="5">
        <v>0</v>
      </c>
      <c r="C24" s="5">
        <v>0</v>
      </c>
      <c r="D24" s="5">
        <v>0</v>
      </c>
      <c r="E24" s="5">
        <v>0</v>
      </c>
      <c r="F24" s="5">
        <v>0</v>
      </c>
      <c r="G24" s="5">
        <v>0</v>
      </c>
      <c r="H24" s="5">
        <v>0</v>
      </c>
      <c r="I24" s="5">
        <v>0</v>
      </c>
      <c r="J24" s="5">
        <v>0</v>
      </c>
      <c r="K24" s="5">
        <v>-0.122056</v>
      </c>
      <c r="L24" s="5">
        <v>-0.47748000000000002</v>
      </c>
      <c r="M24" s="5">
        <v>-0.72333000000000003</v>
      </c>
      <c r="N24" s="5">
        <v>-0.99656100000000003</v>
      </c>
      <c r="O24" s="5">
        <v>-1.1694100000000001</v>
      </c>
      <c r="P24" s="5">
        <v>-1.0851299999999999</v>
      </c>
      <c r="Q24" s="5">
        <v>-1.0177400000000001</v>
      </c>
      <c r="R24" s="5">
        <v>-0.95892900000000003</v>
      </c>
      <c r="S24" s="5">
        <v>-0.90504899999999999</v>
      </c>
      <c r="T24" s="5">
        <v>-0.84489999999999998</v>
      </c>
      <c r="U24" s="5">
        <v>-0.79550299999999996</v>
      </c>
      <c r="V24" s="5">
        <v>-0.74617699999999998</v>
      </c>
      <c r="W24" s="5">
        <v>-0.698627</v>
      </c>
      <c r="X24" s="5">
        <v>-0.65092399999999995</v>
      </c>
      <c r="Y24" s="5">
        <v>-0.60436699999999999</v>
      </c>
      <c r="Z24" s="5">
        <v>-0.55937800000000004</v>
      </c>
      <c r="AA24" s="5">
        <v>-0.51578400000000002</v>
      </c>
      <c r="AB24" s="5">
        <v>-0.47426499999999999</v>
      </c>
      <c r="AC24" s="5">
        <v>-0.434033</v>
      </c>
      <c r="AD24" s="5">
        <v>-0.395291</v>
      </c>
      <c r="AF24" t="s">
        <v>77</v>
      </c>
      <c r="AG24" s="5">
        <v>-2.337972E-2</v>
      </c>
      <c r="AH24" s="5">
        <v>1.7883920000000001E-2</v>
      </c>
      <c r="AI24" s="5">
        <v>5.0763540000000003E-2</v>
      </c>
      <c r="AJ24" s="5">
        <v>6.2568260000000001E-2</v>
      </c>
      <c r="AK24" s="5">
        <v>0.19847600000000001</v>
      </c>
      <c r="AL24" s="5">
        <v>0.33254099999999998</v>
      </c>
      <c r="AM24" s="5">
        <v>0.35248800000000002</v>
      </c>
      <c r="AN24" s="5">
        <v>0.35921700000000001</v>
      </c>
      <c r="AO24" s="5">
        <v>0.34653600000000001</v>
      </c>
      <c r="AP24" s="5">
        <v>0.39726999999999996</v>
      </c>
      <c r="AQ24" s="5">
        <v>0.31787199999999993</v>
      </c>
      <c r="AR24" s="5">
        <v>0.15726099999999998</v>
      </c>
      <c r="AS24" s="5">
        <v>-7.2552000000000061E-2</v>
      </c>
      <c r="AT24" s="5">
        <v>-0.27979700000000007</v>
      </c>
      <c r="AU24" s="5">
        <v>-0.26069599999999993</v>
      </c>
      <c r="AV24" s="5">
        <v>-0.37521900000000008</v>
      </c>
      <c r="AW24" s="5">
        <v>-0.34918300000000002</v>
      </c>
      <c r="AX24" s="5">
        <v>-0.34838499999999994</v>
      </c>
      <c r="AY24" s="5">
        <v>-0.32970500000000003</v>
      </c>
      <c r="AZ24" s="5">
        <v>-0.28586999999999996</v>
      </c>
      <c r="BA24" s="5">
        <v>-0.20791399999999993</v>
      </c>
      <c r="BB24" s="5">
        <v>-8.4098000000000006E-2</v>
      </c>
      <c r="BC24" s="5">
        <v>5.4934000000000038E-2</v>
      </c>
      <c r="BD24" s="5">
        <v>0.25535799999999997</v>
      </c>
      <c r="BE24" s="5">
        <v>0.44123199999999996</v>
      </c>
      <c r="BF24" s="5">
        <v>0.598746</v>
      </c>
      <c r="BG24" s="5">
        <v>0.62046500000000004</v>
      </c>
      <c r="BH24" s="5">
        <v>0.65749699999999989</v>
      </c>
      <c r="BI24" s="5">
        <v>0.70064899999999986</v>
      </c>
      <c r="BK24" t="s">
        <v>77</v>
      </c>
      <c r="BL24" s="5">
        <v>3335.696356837419</v>
      </c>
      <c r="BM24" s="5">
        <v>3388.5550973015766</v>
      </c>
      <c r="BN24" s="5">
        <v>3437.7406669548723</v>
      </c>
      <c r="BO24" s="5">
        <v>3485.1464170834361</v>
      </c>
      <c r="BP24" s="5">
        <v>3535.5396782036555</v>
      </c>
      <c r="BQ24" s="5">
        <v>3585.2622855412224</v>
      </c>
      <c r="BR24" s="5">
        <v>3632.7630988165106</v>
      </c>
      <c r="BS24" s="5">
        <v>3678.6391679289609</v>
      </c>
      <c r="BT24" s="5">
        <v>3726.0320130953078</v>
      </c>
      <c r="BU24" s="5">
        <v>3775.9138495752595</v>
      </c>
      <c r="BV24" s="5">
        <v>3821.7084912560726</v>
      </c>
      <c r="BW24" s="5">
        <v>3863.1376170030544</v>
      </c>
      <c r="BX24" s="5">
        <v>3900.9325159736868</v>
      </c>
      <c r="BY24" s="5">
        <v>3938.4449000939858</v>
      </c>
      <c r="BZ24" s="5">
        <v>3984.0282264690559</v>
      </c>
      <c r="CA24" s="5">
        <v>4022.9732088539035</v>
      </c>
      <c r="CB24" s="5">
        <v>4067.7781481075881</v>
      </c>
      <c r="CC24" s="5">
        <v>4110.9755288602719</v>
      </c>
      <c r="CD24" s="5">
        <v>4154.3985870176202</v>
      </c>
      <c r="CE24" s="5">
        <v>4198.3889876806406</v>
      </c>
      <c r="CF24" s="5">
        <v>4243.3934088120068</v>
      </c>
      <c r="CG24" s="5">
        <v>4289.9627452067189</v>
      </c>
      <c r="CH24" s="5">
        <v>4336.8249765658538</v>
      </c>
      <c r="CI24" s="5">
        <v>4386.0066921045882</v>
      </c>
      <c r="CJ24" s="5">
        <v>4434.2267574605658</v>
      </c>
      <c r="CK24" s="5">
        <v>4480.8306827086208</v>
      </c>
      <c r="CL24" s="5">
        <v>4520.9411932642397</v>
      </c>
      <c r="CM24" s="5">
        <v>4561.2136363890795</v>
      </c>
      <c r="CN24" s="5">
        <v>4601.234470941441</v>
      </c>
    </row>
    <row r="25" spans="1:92" x14ac:dyDescent="0.25">
      <c r="A25" t="s">
        <v>78</v>
      </c>
      <c r="B25" s="5">
        <v>0</v>
      </c>
      <c r="C25" s="5">
        <v>0</v>
      </c>
      <c r="D25" s="5">
        <v>0</v>
      </c>
      <c r="E25" s="5">
        <v>0</v>
      </c>
      <c r="F25" s="5">
        <v>0</v>
      </c>
      <c r="G25" s="5">
        <v>0</v>
      </c>
      <c r="H25" s="5">
        <v>0</v>
      </c>
      <c r="I25" s="5">
        <v>0</v>
      </c>
      <c r="J25" s="5">
        <v>0</v>
      </c>
      <c r="K25" s="5">
        <v>-4.6402869999999999E-2</v>
      </c>
      <c r="L25" s="5">
        <v>-0.16506799999999999</v>
      </c>
      <c r="M25" s="5">
        <v>-0.28015099999999998</v>
      </c>
      <c r="N25" s="5">
        <v>-0.39494899999999999</v>
      </c>
      <c r="O25" s="5">
        <v>-0.49106699999999998</v>
      </c>
      <c r="P25" s="5">
        <v>-0.55630100000000005</v>
      </c>
      <c r="Q25" s="5">
        <v>-0.60081200000000001</v>
      </c>
      <c r="R25" s="5">
        <v>-0.63403799999999999</v>
      </c>
      <c r="S25" s="5">
        <v>-0.65627199999999997</v>
      </c>
      <c r="T25" s="5">
        <v>-0.66961300000000001</v>
      </c>
      <c r="U25" s="5">
        <v>-0.67694600000000005</v>
      </c>
      <c r="V25" s="5">
        <v>-0.68103599999999997</v>
      </c>
      <c r="W25" s="5">
        <v>-0.68425199999999997</v>
      </c>
      <c r="X25" s="5">
        <v>-0.68831500000000001</v>
      </c>
      <c r="Y25" s="5">
        <v>-0.694878</v>
      </c>
      <c r="Z25" s="5">
        <v>-0.70504199999999995</v>
      </c>
      <c r="AA25" s="5">
        <v>-0.72004199999999996</v>
      </c>
      <c r="AB25" s="5">
        <v>-0.74087899999999995</v>
      </c>
      <c r="AC25" s="5">
        <v>-0.76873199999999997</v>
      </c>
      <c r="AD25" s="5">
        <v>-0.80467</v>
      </c>
      <c r="AF25" t="s">
        <v>78</v>
      </c>
      <c r="AG25" s="5">
        <v>4.4287220000000004E-3</v>
      </c>
      <c r="AH25" s="5">
        <v>-8.4427730000000006E-3</v>
      </c>
      <c r="AI25" s="5">
        <v>-2.585877E-2</v>
      </c>
      <c r="AJ25" s="5">
        <v>-4.1676539999999998E-2</v>
      </c>
      <c r="AK25" s="5">
        <v>-0.10038900000000001</v>
      </c>
      <c r="AL25" s="5">
        <v>-0.13883300000000001</v>
      </c>
      <c r="AM25" s="5">
        <v>-0.157551</v>
      </c>
      <c r="AN25" s="5">
        <v>-0.16781199999999999</v>
      </c>
      <c r="AO25" s="5">
        <v>-0.16631299999999999</v>
      </c>
      <c r="AP25" s="5">
        <v>-0.23134387000000001</v>
      </c>
      <c r="AQ25" s="5">
        <v>-0.35533300000000001</v>
      </c>
      <c r="AR25" s="5">
        <v>-0.45596199999999998</v>
      </c>
      <c r="AS25" s="5">
        <v>-0.54382200000000003</v>
      </c>
      <c r="AT25" s="5">
        <v>-0.59933700000000001</v>
      </c>
      <c r="AU25" s="5">
        <v>-0.62157502000000009</v>
      </c>
      <c r="AV25" s="5">
        <v>-0.60906733499999999</v>
      </c>
      <c r="AW25" s="5">
        <v>-0.59068480000000001</v>
      </c>
      <c r="AX25" s="5">
        <v>-0.55843071</v>
      </c>
      <c r="AY25" s="5">
        <v>-0.51636700000000002</v>
      </c>
      <c r="AZ25" s="5">
        <v>-0.47712400000000005</v>
      </c>
      <c r="BA25" s="5">
        <v>-0.43952499999999994</v>
      </c>
      <c r="BB25" s="5">
        <v>-0.40738999999999997</v>
      </c>
      <c r="BC25" s="5">
        <v>-0.38026300000000002</v>
      </c>
      <c r="BD25" s="5">
        <v>-0.36305300000000001</v>
      </c>
      <c r="BE25" s="5">
        <v>-0.35373799999999994</v>
      </c>
      <c r="BF25" s="5">
        <v>-0.34995699999999996</v>
      </c>
      <c r="BG25" s="5">
        <v>-0.34291399999999994</v>
      </c>
      <c r="BH25" s="5">
        <v>-0.34166099999999999</v>
      </c>
      <c r="BI25" s="5">
        <v>-0.34758</v>
      </c>
      <c r="BK25" t="s">
        <v>78</v>
      </c>
      <c r="BL25" s="5">
        <v>365.84527033588967</v>
      </c>
      <c r="BM25" s="5">
        <v>375.15197262277712</v>
      </c>
      <c r="BN25" s="5">
        <v>384.40494201815403</v>
      </c>
      <c r="BO25" s="5">
        <v>393.76923853362933</v>
      </c>
      <c r="BP25" s="5">
        <v>403.06968010067459</v>
      </c>
      <c r="BQ25" s="5">
        <v>412.94778476335506</v>
      </c>
      <c r="BR25" s="5">
        <v>423.34184465295647</v>
      </c>
      <c r="BS25" s="5">
        <v>434.13723308667818</v>
      </c>
      <c r="BT25" s="5">
        <v>445.36301980378056</v>
      </c>
      <c r="BU25" s="5">
        <v>456.54472002230915</v>
      </c>
      <c r="BV25" s="5">
        <v>467.63722322866533</v>
      </c>
      <c r="BW25" s="5">
        <v>479.04063072809561</v>
      </c>
      <c r="BX25" s="5">
        <v>490.41599106163505</v>
      </c>
      <c r="BY25" s="5">
        <v>502.03020360810666</v>
      </c>
      <c r="BZ25" s="5">
        <v>513.9012282491268</v>
      </c>
      <c r="CA25" s="5">
        <v>526.07278694648187</v>
      </c>
      <c r="CB25" s="5">
        <v>538.37460858650286</v>
      </c>
      <c r="CC25" s="5">
        <v>550.86597175118163</v>
      </c>
      <c r="CD25" s="5">
        <v>563.53539918385422</v>
      </c>
      <c r="CE25" s="5">
        <v>576.30961901795115</v>
      </c>
      <c r="CF25" s="5">
        <v>589.19347494801082</v>
      </c>
      <c r="CG25" s="5">
        <v>602.1630644976965</v>
      </c>
      <c r="CH25" s="5">
        <v>615.21716174967764</v>
      </c>
      <c r="CI25" s="5">
        <v>628.31990665353692</v>
      </c>
      <c r="CJ25" s="5">
        <v>641.47522406359838</v>
      </c>
      <c r="CK25" s="5">
        <v>654.68865009869182</v>
      </c>
      <c r="CL25" s="5">
        <v>668.00876261794576</v>
      </c>
      <c r="CM25" s="5">
        <v>681.36605050556534</v>
      </c>
      <c r="CN25" s="5">
        <v>694.73707702890886</v>
      </c>
    </row>
    <row r="26" spans="1:92" x14ac:dyDescent="0.25">
      <c r="A26" t="s">
        <v>79</v>
      </c>
      <c r="B26" s="5">
        <v>0</v>
      </c>
      <c r="C26" s="5">
        <v>0</v>
      </c>
      <c r="D26" s="5">
        <v>0</v>
      </c>
      <c r="E26" s="5">
        <v>0</v>
      </c>
      <c r="F26" s="5">
        <v>0</v>
      </c>
      <c r="G26" s="5">
        <v>0</v>
      </c>
      <c r="H26" s="5">
        <v>0</v>
      </c>
      <c r="I26" s="5">
        <v>0</v>
      </c>
      <c r="J26" s="5">
        <v>0</v>
      </c>
      <c r="K26" s="5">
        <v>4.6347339999999997E-3</v>
      </c>
      <c r="L26" s="5">
        <v>3.5625749999999998E-2</v>
      </c>
      <c r="M26" s="5">
        <v>8.222757E-2</v>
      </c>
      <c r="N26" s="5">
        <v>0.127412</v>
      </c>
      <c r="O26" s="5">
        <v>0.163794</v>
      </c>
      <c r="P26" s="5">
        <v>0.162852</v>
      </c>
      <c r="Q26" s="5">
        <v>0.13448399999999999</v>
      </c>
      <c r="R26" s="5">
        <v>0.104009</v>
      </c>
      <c r="S26" s="5">
        <v>7.8800980000000007E-2</v>
      </c>
      <c r="T26" s="5">
        <v>5.9686240000000002E-2</v>
      </c>
      <c r="U26" s="5">
        <v>4.670937E-2</v>
      </c>
      <c r="V26" s="5">
        <v>3.8862420000000002E-2</v>
      </c>
      <c r="W26" s="5">
        <v>3.3812660000000001E-2</v>
      </c>
      <c r="X26" s="5">
        <v>2.9110609999999999E-2</v>
      </c>
      <c r="Y26" s="5">
        <v>2.3820589999999999E-2</v>
      </c>
      <c r="Z26" s="5">
        <v>1.5955199999999999E-2</v>
      </c>
      <c r="AA26" s="5">
        <v>4.6795109999999999E-3</v>
      </c>
      <c r="AB26" s="5">
        <v>-1.208383E-2</v>
      </c>
      <c r="AC26" s="5">
        <v>-3.335283E-2</v>
      </c>
      <c r="AD26" s="5">
        <v>-6.0037340000000002E-2</v>
      </c>
      <c r="AF26" t="s">
        <v>79</v>
      </c>
      <c r="AG26" s="5">
        <v>8.1086130000000006E-3</v>
      </c>
      <c r="AH26" s="5">
        <v>1.7347969999999999E-3</v>
      </c>
      <c r="AI26" s="5">
        <v>-1.8697459999999999E-2</v>
      </c>
      <c r="AJ26" s="5">
        <v>-3.8709889999999997E-2</v>
      </c>
      <c r="AK26" s="5">
        <v>0.77322199999999996</v>
      </c>
      <c r="AL26" s="5">
        <v>1.54647</v>
      </c>
      <c r="AM26" s="5">
        <v>1.9018999999999999</v>
      </c>
      <c r="AN26" s="5">
        <v>2.1239599999999998</v>
      </c>
      <c r="AO26" s="5">
        <v>2.35867</v>
      </c>
      <c r="AP26" s="5">
        <v>3.9596347340000002</v>
      </c>
      <c r="AQ26" s="5">
        <v>5.9208757500000004</v>
      </c>
      <c r="AR26" s="5">
        <v>6.9031575699999994</v>
      </c>
      <c r="AS26" s="5">
        <v>7.5945919999999996</v>
      </c>
      <c r="AT26" s="5">
        <v>7.8873340000000001</v>
      </c>
      <c r="AU26" s="5">
        <v>7.8210220000000001</v>
      </c>
      <c r="AV26" s="5">
        <v>7.2241739999999997</v>
      </c>
      <c r="AW26" s="5">
        <v>7.3060589999999994</v>
      </c>
      <c r="AX26" s="5">
        <v>7.3122709799999992</v>
      </c>
      <c r="AY26" s="5">
        <v>7.3881862399999996</v>
      </c>
      <c r="AZ26" s="5">
        <v>7.4796293700000005</v>
      </c>
      <c r="BA26" s="5">
        <v>7.7576224199999997</v>
      </c>
      <c r="BB26" s="5">
        <v>8.2740926600000009</v>
      </c>
      <c r="BC26" s="5">
        <v>8.8704106100000004</v>
      </c>
      <c r="BD26" s="5">
        <v>9.7639705899999996</v>
      </c>
      <c r="BE26" s="5">
        <v>10.5534552</v>
      </c>
      <c r="BF26" s="5">
        <v>11.222279511</v>
      </c>
      <c r="BG26" s="5">
        <v>11.266516170000001</v>
      </c>
      <c r="BH26" s="5">
        <v>11.383747169999999</v>
      </c>
      <c r="BI26" s="5">
        <v>11.532262660000001</v>
      </c>
      <c r="BK26" t="s">
        <v>79</v>
      </c>
      <c r="BL26" s="5">
        <v>1850.2524163625897</v>
      </c>
      <c r="BM26" s="5">
        <v>1884.0111965934695</v>
      </c>
      <c r="BN26" s="5">
        <v>1916.6396338156253</v>
      </c>
      <c r="BO26" s="5">
        <v>1948.227576540944</v>
      </c>
      <c r="BP26" s="5">
        <v>1995.2796241461367</v>
      </c>
      <c r="BQ26" s="5">
        <v>2041.8423101499122</v>
      </c>
      <c r="BR26" s="5">
        <v>2079.7708838009953</v>
      </c>
      <c r="BS26" s="5">
        <v>2114.3882619810283</v>
      </c>
      <c r="BT26" s="5">
        <v>2148.7855986353889</v>
      </c>
      <c r="BU26" s="5">
        <v>2211.6155572446432</v>
      </c>
      <c r="BV26" s="5">
        <v>2282.252312416836</v>
      </c>
      <c r="BW26" s="5">
        <v>2331.999018724604</v>
      </c>
      <c r="BX26" s="5">
        <v>2374.9576568810926</v>
      </c>
      <c r="BY26" s="5">
        <v>2408.7421489536091</v>
      </c>
      <c r="BZ26" s="5">
        <v>2434.0984903349949</v>
      </c>
      <c r="CA26" s="5">
        <v>2447.0039158583954</v>
      </c>
      <c r="CB26" s="5">
        <v>2474.8867860759929</v>
      </c>
      <c r="CC26" s="5">
        <v>2500.6619646834729</v>
      </c>
      <c r="CD26" s="5">
        <v>2527.7453343368707</v>
      </c>
      <c r="CE26" s="5">
        <v>2554.8981404435026</v>
      </c>
      <c r="CF26" s="5">
        <v>2586.2276618092196</v>
      </c>
      <c r="CG26" s="5">
        <v>2623.112097999051</v>
      </c>
      <c r="CH26" s="5">
        <v>2661.8233829378582</v>
      </c>
      <c r="CI26" s="5">
        <v>2707.7644875576339</v>
      </c>
      <c r="CJ26" s="5">
        <v>2751.1195613528835</v>
      </c>
      <c r="CK26" s="5">
        <v>2791.3768401191801</v>
      </c>
      <c r="CL26" s="5">
        <v>2815.677089382747</v>
      </c>
      <c r="CM26" s="5">
        <v>2841.4021575555776</v>
      </c>
      <c r="CN26" s="5">
        <v>2867.4955800445427</v>
      </c>
    </row>
    <row r="27" spans="1:92" x14ac:dyDescent="0.25">
      <c r="A27" t="s">
        <v>80</v>
      </c>
      <c r="B27" s="5">
        <v>0</v>
      </c>
      <c r="C27" s="5">
        <v>0</v>
      </c>
      <c r="D27" s="5">
        <v>0</v>
      </c>
      <c r="E27" s="5">
        <v>0</v>
      </c>
      <c r="F27" s="5">
        <v>0</v>
      </c>
      <c r="G27" s="5">
        <v>0</v>
      </c>
      <c r="H27" s="5">
        <v>0</v>
      </c>
      <c r="I27" s="5">
        <v>0</v>
      </c>
      <c r="J27" s="5">
        <v>0</v>
      </c>
      <c r="K27" s="5">
        <v>-0.21210200000000001</v>
      </c>
      <c r="L27" s="5">
        <v>-0.569075</v>
      </c>
      <c r="M27" s="5">
        <v>-0.877189</v>
      </c>
      <c r="N27" s="5">
        <v>-1.18892</v>
      </c>
      <c r="O27" s="5">
        <v>-1.45546</v>
      </c>
      <c r="P27" s="5">
        <v>-1.6570400000000001</v>
      </c>
      <c r="Q27" s="5">
        <v>-1.8229500000000001</v>
      </c>
      <c r="R27" s="5">
        <v>-1.9805699999999999</v>
      </c>
      <c r="S27" s="5">
        <v>-2.1208999999999998</v>
      </c>
      <c r="T27" s="5">
        <v>-2.2447900000000001</v>
      </c>
      <c r="U27" s="5">
        <v>-2.3537599999999999</v>
      </c>
      <c r="V27" s="5">
        <v>-2.4507699999999999</v>
      </c>
      <c r="W27" s="5">
        <v>-2.5373100000000002</v>
      </c>
      <c r="X27" s="5">
        <v>-2.6143299999999998</v>
      </c>
      <c r="Y27" s="5">
        <v>-2.6833100000000001</v>
      </c>
      <c r="Z27" s="5">
        <v>-2.7448600000000001</v>
      </c>
      <c r="AA27" s="5">
        <v>-2.8003999999999998</v>
      </c>
      <c r="AB27" s="5">
        <v>-2.8508499999999999</v>
      </c>
      <c r="AC27" s="5">
        <v>-2.8977300000000001</v>
      </c>
      <c r="AD27" s="5">
        <v>-2.9421400000000002</v>
      </c>
      <c r="AF27" t="s">
        <v>80</v>
      </c>
      <c r="AG27" s="5">
        <v>8.3945370000000005E-3</v>
      </c>
      <c r="AH27" s="5">
        <v>-3.2096590000000001E-3</v>
      </c>
      <c r="AI27" s="5">
        <v>-1.5767659999999999E-2</v>
      </c>
      <c r="AJ27" s="5">
        <v>-2.4293410000000001E-2</v>
      </c>
      <c r="AK27" s="5">
        <v>-0.65107499999999996</v>
      </c>
      <c r="AL27" s="5">
        <v>-0.73306300000000002</v>
      </c>
      <c r="AM27" s="5">
        <v>-0.73905600000000005</v>
      </c>
      <c r="AN27" s="5">
        <v>-0.74596700000000005</v>
      </c>
      <c r="AO27" s="5">
        <v>-0.75039100000000003</v>
      </c>
      <c r="AP27" s="5">
        <v>-1.6480220000000001</v>
      </c>
      <c r="AQ27" s="5">
        <v>-2.008645</v>
      </c>
      <c r="AR27" s="5">
        <v>-2.3128989999999998</v>
      </c>
      <c r="AS27" s="5">
        <v>-2.64134</v>
      </c>
      <c r="AT27" s="5">
        <v>-2.9142099999999997</v>
      </c>
      <c r="AU27" s="5">
        <v>-3.1480899999999998</v>
      </c>
      <c r="AV27" s="5">
        <v>-3.3337300000000001</v>
      </c>
      <c r="AW27" s="5">
        <v>-3.5174099999999999</v>
      </c>
      <c r="AX27" s="5">
        <v>-3.6777599999999997</v>
      </c>
      <c r="AY27" s="5">
        <v>-3.8327499999999999</v>
      </c>
      <c r="AZ27" s="5">
        <v>-3.9739300000000002</v>
      </c>
      <c r="BA27" s="5">
        <v>-4.1051399999999996</v>
      </c>
      <c r="BB27" s="5">
        <v>-4.2279200000000001</v>
      </c>
      <c r="BC27" s="5">
        <v>-4.3456799999999998</v>
      </c>
      <c r="BD27" s="5">
        <v>-4.4611599999999996</v>
      </c>
      <c r="BE27" s="5">
        <v>-4.5744100000000003</v>
      </c>
      <c r="BF27" s="5">
        <v>-4.6827499999999995</v>
      </c>
      <c r="BG27" s="5">
        <v>-4.7805599999999995</v>
      </c>
      <c r="BH27" s="5">
        <v>-4.8783000000000003</v>
      </c>
      <c r="BI27" s="5">
        <v>-4.9771000000000001</v>
      </c>
      <c r="BK27" t="s">
        <v>80</v>
      </c>
      <c r="BL27" s="5">
        <v>172.32662557826632</v>
      </c>
      <c r="BM27" s="5">
        <v>173.55035499519832</v>
      </c>
      <c r="BN27" s="5">
        <v>173.31454670111566</v>
      </c>
      <c r="BO27" s="5">
        <v>172.68720895813613</v>
      </c>
      <c r="BP27" s="5">
        <v>170.75927846732861</v>
      </c>
      <c r="BQ27" s="5">
        <v>170.7255196084916</v>
      </c>
      <c r="BR27" s="5">
        <v>171.92341315060074</v>
      </c>
      <c r="BS27" s="5">
        <v>173.19396443729633</v>
      </c>
      <c r="BT27" s="5">
        <v>175.61057542357344</v>
      </c>
      <c r="BU27" s="5">
        <v>176.53341811065243</v>
      </c>
      <c r="BV27" s="5">
        <v>178.48288677986369</v>
      </c>
      <c r="BW27" s="5">
        <v>180.63343669248181</v>
      </c>
      <c r="BX27" s="5">
        <v>181.69589079315125</v>
      </c>
      <c r="BY27" s="5">
        <v>182.84233608772058</v>
      </c>
      <c r="BZ27" s="5">
        <v>184.04408717727753</v>
      </c>
      <c r="CA27" s="5">
        <v>185.33094017934579</v>
      </c>
      <c r="CB27" s="5">
        <v>186.60362407103358</v>
      </c>
      <c r="CC27" s="5">
        <v>187.91153957811377</v>
      </c>
      <c r="CD27" s="5">
        <v>189.2231786033131</v>
      </c>
      <c r="CE27" s="5">
        <v>190.55185471729681</v>
      </c>
      <c r="CF27" s="5">
        <v>191.89137489436757</v>
      </c>
      <c r="CG27" s="5">
        <v>193.23867197808855</v>
      </c>
      <c r="CH27" s="5">
        <v>194.58741149823811</v>
      </c>
      <c r="CI27" s="5">
        <v>195.93029794471121</v>
      </c>
      <c r="CJ27" s="5">
        <v>197.26633711404418</v>
      </c>
      <c r="CK27" s="5">
        <v>198.59962048967895</v>
      </c>
      <c r="CL27" s="5">
        <v>199.93961443828817</v>
      </c>
      <c r="CM27" s="5">
        <v>201.26305905742308</v>
      </c>
      <c r="CN27" s="5">
        <v>202.56531696743244</v>
      </c>
    </row>
    <row r="28" spans="1:92" x14ac:dyDescent="0.25">
      <c r="A28" t="s">
        <v>81</v>
      </c>
      <c r="B28" s="5">
        <v>0</v>
      </c>
      <c r="C28" s="5">
        <v>0</v>
      </c>
      <c r="D28" s="5">
        <v>0</v>
      </c>
      <c r="E28" s="5">
        <v>0</v>
      </c>
      <c r="F28" s="5">
        <v>0</v>
      </c>
      <c r="G28" s="5">
        <v>0</v>
      </c>
      <c r="H28" s="5">
        <v>0</v>
      </c>
      <c r="I28" s="5">
        <v>0</v>
      </c>
      <c r="J28" s="5">
        <v>0</v>
      </c>
      <c r="K28" s="5">
        <v>1.7013150000000001E-2</v>
      </c>
      <c r="L28" s="5">
        <v>6.9395310000000002E-2</v>
      </c>
      <c r="M28" s="5">
        <v>0.113063</v>
      </c>
      <c r="N28" s="5">
        <v>0.16556699999999999</v>
      </c>
      <c r="O28" s="5">
        <v>0.20879200000000001</v>
      </c>
      <c r="P28" s="5">
        <v>0.219328</v>
      </c>
      <c r="Q28" s="5">
        <v>0.22719300000000001</v>
      </c>
      <c r="R28" s="5">
        <v>0.23291000000000001</v>
      </c>
      <c r="S28" s="5">
        <v>0.23696</v>
      </c>
      <c r="T28" s="5">
        <v>0.23854400000000001</v>
      </c>
      <c r="U28" s="5">
        <v>0.240147</v>
      </c>
      <c r="V28" s="5">
        <v>0.24044399999999999</v>
      </c>
      <c r="W28" s="5">
        <v>0.23965400000000001</v>
      </c>
      <c r="X28" s="5">
        <v>0.237516</v>
      </c>
      <c r="Y28" s="5">
        <v>0.234185</v>
      </c>
      <c r="Z28" s="5">
        <v>0.22966600000000001</v>
      </c>
      <c r="AA28" s="5">
        <v>0.22379399999999999</v>
      </c>
      <c r="AB28" s="5">
        <v>0.21648700000000001</v>
      </c>
      <c r="AC28" s="5">
        <v>0.207702</v>
      </c>
      <c r="AD28" s="5">
        <v>0.19734299999999999</v>
      </c>
      <c r="AF28" t="s">
        <v>81</v>
      </c>
      <c r="AG28" s="5">
        <v>1.534685E-3</v>
      </c>
      <c r="AH28" s="5">
        <v>1.6724960000000001E-3</v>
      </c>
      <c r="AI28" s="5">
        <v>7.2472360000000002E-4</v>
      </c>
      <c r="AJ28" s="5">
        <v>-6.6950460000000001E-4</v>
      </c>
      <c r="AK28" s="5">
        <v>-0.25040499999999999</v>
      </c>
      <c r="AL28" s="5">
        <v>-0.28911999999999999</v>
      </c>
      <c r="AM28" s="5">
        <v>-0.29547000000000001</v>
      </c>
      <c r="AN28" s="5">
        <v>-0.30198000000000003</v>
      </c>
      <c r="AO28" s="5">
        <v>-0.30361199999999999</v>
      </c>
      <c r="AP28" s="5">
        <v>-0.57613185</v>
      </c>
      <c r="AQ28" s="5">
        <v>-0.51547269000000007</v>
      </c>
      <c r="AR28" s="5">
        <v>-0.46375</v>
      </c>
      <c r="AS28" s="5">
        <v>-0.42661499999999997</v>
      </c>
      <c r="AT28" s="5">
        <v>-0.39708100000000002</v>
      </c>
      <c r="AU28" s="5">
        <v>-0.40979200000000005</v>
      </c>
      <c r="AV28" s="5">
        <v>-0.42364400000000002</v>
      </c>
      <c r="AW28" s="5">
        <v>-0.43930600000000003</v>
      </c>
      <c r="AX28" s="5">
        <v>-0.45512499999999995</v>
      </c>
      <c r="AY28" s="5">
        <v>-0.47826200000000008</v>
      </c>
      <c r="AZ28" s="5">
        <v>-0.49888100000000002</v>
      </c>
      <c r="BA28" s="5">
        <v>-0.52158000000000004</v>
      </c>
      <c r="BB28" s="5">
        <v>-0.54545699999999997</v>
      </c>
      <c r="BC28" s="5">
        <v>-0.57255199999999995</v>
      </c>
      <c r="BD28" s="5">
        <v>-0.60220000000000007</v>
      </c>
      <c r="BE28" s="5">
        <v>-0.63515899999999992</v>
      </c>
      <c r="BF28" s="5">
        <v>-0.67083800000000005</v>
      </c>
      <c r="BG28" s="5">
        <v>-0.70869800000000005</v>
      </c>
      <c r="BH28" s="5">
        <v>-0.74954399999999999</v>
      </c>
      <c r="BI28" s="5">
        <v>-0.79377800000000009</v>
      </c>
      <c r="BK28" t="s">
        <v>81</v>
      </c>
      <c r="BL28" s="5">
        <v>456.82050108264059</v>
      </c>
      <c r="BM28" s="5">
        <v>463.92616142134813</v>
      </c>
      <c r="BN28" s="5">
        <v>469.90974206071746</v>
      </c>
      <c r="BO28" s="5">
        <v>475.22328286622076</v>
      </c>
      <c r="BP28" s="5">
        <v>478.79257210115463</v>
      </c>
      <c r="BQ28" s="5">
        <v>483.88669575303828</v>
      </c>
      <c r="BR28" s="5">
        <v>490.02080511436458</v>
      </c>
      <c r="BS28" s="5">
        <v>496.06434835220472</v>
      </c>
      <c r="BT28" s="5">
        <v>503.12022981568811</v>
      </c>
      <c r="BU28" s="5">
        <v>508.73346176928476</v>
      </c>
      <c r="BV28" s="5">
        <v>515.96737660609381</v>
      </c>
      <c r="BW28" s="5">
        <v>523.08899097886945</v>
      </c>
      <c r="BX28" s="5">
        <v>529.1094530377618</v>
      </c>
      <c r="BY28" s="5">
        <v>534.93725008306978</v>
      </c>
      <c r="BZ28" s="5">
        <v>540.38367386727191</v>
      </c>
      <c r="CA28" s="5">
        <v>545.67115868225289</v>
      </c>
      <c r="CB28" s="5">
        <v>550.79436356734448</v>
      </c>
      <c r="CC28" s="5">
        <v>555.76464223449034</v>
      </c>
      <c r="CD28" s="5">
        <v>560.54441061508919</v>
      </c>
      <c r="CE28" s="5">
        <v>565.18919188951452</v>
      </c>
      <c r="CF28" s="5">
        <v>569.6743444602663</v>
      </c>
      <c r="CG28" s="5">
        <v>574.00646263615522</v>
      </c>
      <c r="CH28" s="5">
        <v>578.17457849057712</v>
      </c>
      <c r="CI28" s="5">
        <v>582.18385269076282</v>
      </c>
      <c r="CJ28" s="5">
        <v>586.03054108778122</v>
      </c>
      <c r="CK28" s="5">
        <v>589.7184983452878</v>
      </c>
      <c r="CL28" s="5">
        <v>593.25109981529727</v>
      </c>
      <c r="CM28" s="5">
        <v>596.62370237504126</v>
      </c>
      <c r="CN28" s="5">
        <v>599.83376312861083</v>
      </c>
    </row>
    <row r="29" spans="1:92" x14ac:dyDescent="0.25">
      <c r="A29" t="s">
        <v>82</v>
      </c>
      <c r="B29" s="5">
        <v>0</v>
      </c>
      <c r="C29" s="5">
        <v>0</v>
      </c>
      <c r="D29" s="5">
        <v>0</v>
      </c>
      <c r="E29" s="5">
        <v>0</v>
      </c>
      <c r="F29" s="5">
        <v>0</v>
      </c>
      <c r="G29" s="5">
        <v>0</v>
      </c>
      <c r="H29" s="5">
        <v>0</v>
      </c>
      <c r="I29" s="5">
        <v>0</v>
      </c>
      <c r="J29" s="5">
        <v>0</v>
      </c>
      <c r="K29" s="5">
        <v>-1.0104599999999999</v>
      </c>
      <c r="L29" s="5">
        <v>-2.2285599999999999</v>
      </c>
      <c r="M29" s="5">
        <v>-3.3508399999999998</v>
      </c>
      <c r="N29" s="5">
        <v>-4.4591500000000002</v>
      </c>
      <c r="O29" s="5">
        <v>-5.4941700000000004</v>
      </c>
      <c r="P29" s="5">
        <v>-6.3778499999999996</v>
      </c>
      <c r="Q29" s="5">
        <v>-7.2492999999999999</v>
      </c>
      <c r="R29" s="5">
        <v>-8.1180599999999998</v>
      </c>
      <c r="S29" s="5">
        <v>-8.9731199999999998</v>
      </c>
      <c r="T29" s="5">
        <v>-9.8114299999999997</v>
      </c>
      <c r="U29" s="5">
        <v>-10.6395</v>
      </c>
      <c r="V29" s="5">
        <v>-11.4549</v>
      </c>
      <c r="W29" s="5">
        <v>-12.2585</v>
      </c>
      <c r="X29" s="5">
        <v>-13.0495</v>
      </c>
      <c r="Y29" s="5">
        <v>-13.8285</v>
      </c>
      <c r="Z29" s="5">
        <v>-14.5947</v>
      </c>
      <c r="AA29" s="5">
        <v>-15.3477</v>
      </c>
      <c r="AB29" s="5">
        <v>-16.086500000000001</v>
      </c>
      <c r="AC29" s="5">
        <v>-16.810500000000001</v>
      </c>
      <c r="AD29" s="5">
        <v>-17.5183</v>
      </c>
      <c r="AF29" t="s">
        <v>82</v>
      </c>
      <c r="AG29" s="5">
        <v>-0.73193299999999994</v>
      </c>
      <c r="AH29" s="5">
        <v>-1.30989</v>
      </c>
      <c r="AI29" s="5">
        <v>-1.7336499999999999</v>
      </c>
      <c r="AJ29" s="5">
        <v>-2.07742</v>
      </c>
      <c r="AK29" s="5">
        <v>-2.48752</v>
      </c>
      <c r="AL29" s="5">
        <v>-2.7236699999999998</v>
      </c>
      <c r="AM29" s="5">
        <v>-2.88374</v>
      </c>
      <c r="AN29" s="5">
        <v>-2.98725</v>
      </c>
      <c r="AO29" s="5">
        <v>-2.9688500000000002</v>
      </c>
      <c r="AP29" s="5">
        <v>-4.1065100000000001</v>
      </c>
      <c r="AQ29" s="5">
        <v>-5.3097399999999997</v>
      </c>
      <c r="AR29" s="5">
        <v>-6.4105100000000004</v>
      </c>
      <c r="AS29" s="5">
        <v>-7.4951000000000008</v>
      </c>
      <c r="AT29" s="5">
        <v>-8.5029500000000002</v>
      </c>
      <c r="AU29" s="5">
        <v>-9.3568299999999986</v>
      </c>
      <c r="AV29" s="5">
        <v>-10.19951</v>
      </c>
      <c r="AW29" s="5">
        <v>-11.04025</v>
      </c>
      <c r="AX29" s="5">
        <v>-11.86778</v>
      </c>
      <c r="AY29" s="5">
        <v>-12.68225</v>
      </c>
      <c r="AZ29" s="5">
        <v>-13.480879999999999</v>
      </c>
      <c r="BA29" s="5">
        <v>-14.269080000000001</v>
      </c>
      <c r="BB29" s="5">
        <v>-15.046749999999999</v>
      </c>
      <c r="BC29" s="5">
        <v>-15.813510000000001</v>
      </c>
      <c r="BD29" s="5">
        <v>-16.569400000000002</v>
      </c>
      <c r="BE29" s="5">
        <v>-17.312239999999999</v>
      </c>
      <c r="BF29" s="5">
        <v>-18.043039999999998</v>
      </c>
      <c r="BG29" s="5">
        <v>-18.760719999999999</v>
      </c>
      <c r="BH29" s="5">
        <v>-19.465310000000002</v>
      </c>
      <c r="BI29" s="5">
        <v>-20.15558</v>
      </c>
      <c r="BK29" t="s">
        <v>82</v>
      </c>
      <c r="BL29" s="5">
        <v>621.71683289542625</v>
      </c>
      <c r="BM29" s="5">
        <v>618.24982331113983</v>
      </c>
      <c r="BN29" s="5">
        <v>614.47505390712183</v>
      </c>
      <c r="BO29" s="5">
        <v>610.867449761275</v>
      </c>
      <c r="BP29" s="5">
        <v>606.64726127819358</v>
      </c>
      <c r="BQ29" s="5">
        <v>601.61643472184164</v>
      </c>
      <c r="BR29" s="5">
        <v>596.91877852436812</v>
      </c>
      <c r="BS29" s="5">
        <v>591.33837284550782</v>
      </c>
      <c r="BT29" s="5">
        <v>590.22524625502422</v>
      </c>
      <c r="BU29" s="5">
        <v>582.26574413164133</v>
      </c>
      <c r="BV29" s="5">
        <v>574.07140522692998</v>
      </c>
      <c r="BW29" s="5">
        <v>566.57246779599473</v>
      </c>
      <c r="BX29" s="5">
        <v>558.65435505849234</v>
      </c>
      <c r="BY29" s="5">
        <v>551.20681688981006</v>
      </c>
      <c r="BZ29" s="5">
        <v>544.69493621062611</v>
      </c>
      <c r="CA29" s="5">
        <v>538.23349249836144</v>
      </c>
      <c r="CB29" s="5">
        <v>531.78388970494836</v>
      </c>
      <c r="CC29" s="5">
        <v>525.40120752514736</v>
      </c>
      <c r="CD29" s="5">
        <v>519.06584913174709</v>
      </c>
      <c r="CE29" s="5">
        <v>512.82010702510445</v>
      </c>
      <c r="CF29" s="5">
        <v>506.61885789177808</v>
      </c>
      <c r="CG29" s="5">
        <v>500.46419507303614</v>
      </c>
      <c r="CH29" s="5">
        <v>494.35487582281297</v>
      </c>
      <c r="CI29" s="5">
        <v>488.2923944913793</v>
      </c>
      <c r="CJ29" s="5">
        <v>482.28816235896738</v>
      </c>
      <c r="CK29" s="5">
        <v>476.33844296461592</v>
      </c>
      <c r="CL29" s="5">
        <v>470.44850371180792</v>
      </c>
      <c r="CM29" s="5">
        <v>464.62060483476631</v>
      </c>
      <c r="CN29" s="5">
        <v>458.86011020721782</v>
      </c>
    </row>
    <row r="30" spans="1:92" x14ac:dyDescent="0.25">
      <c r="A30" t="s">
        <v>83</v>
      </c>
      <c r="B30" s="5">
        <v>0</v>
      </c>
      <c r="C30" s="5">
        <v>0</v>
      </c>
      <c r="D30" s="5">
        <v>0</v>
      </c>
      <c r="E30" s="5">
        <v>0</v>
      </c>
      <c r="F30" s="5">
        <v>0</v>
      </c>
      <c r="G30" s="5">
        <v>0</v>
      </c>
      <c r="H30" s="5">
        <v>0</v>
      </c>
      <c r="I30" s="5">
        <v>0</v>
      </c>
      <c r="J30" s="5">
        <v>0</v>
      </c>
      <c r="K30" s="5">
        <v>-2.8305460000000001E-2</v>
      </c>
      <c r="L30" s="5">
        <v>-6.8440150000000005E-2</v>
      </c>
      <c r="M30" s="5">
        <v>-7.3978630000000004E-2</v>
      </c>
      <c r="N30" s="5">
        <v>-5.7813469999999999E-2</v>
      </c>
      <c r="O30" s="5">
        <v>-2.406931E-2</v>
      </c>
      <c r="P30" s="5">
        <v>1.6876410000000001E-2</v>
      </c>
      <c r="Q30" s="5">
        <v>5.7042429999999998E-2</v>
      </c>
      <c r="R30" s="5">
        <v>8.7267040000000004E-2</v>
      </c>
      <c r="S30" s="5">
        <v>0.10963299999999999</v>
      </c>
      <c r="T30" s="5">
        <v>0.12534899999999999</v>
      </c>
      <c r="U30" s="5">
        <v>0.13561799999999999</v>
      </c>
      <c r="V30" s="5">
        <v>0.13975799999999999</v>
      </c>
      <c r="W30" s="5">
        <v>0.13827200000000001</v>
      </c>
      <c r="X30" s="5">
        <v>0.13171099999999999</v>
      </c>
      <c r="Y30" s="5">
        <v>0.120279</v>
      </c>
      <c r="Z30" s="5">
        <v>0.10437299999999999</v>
      </c>
      <c r="AA30" s="5">
        <v>8.3808590000000002E-2</v>
      </c>
      <c r="AB30" s="5">
        <v>5.8474390000000001E-2</v>
      </c>
      <c r="AC30" s="5">
        <v>2.7912630000000001E-2</v>
      </c>
      <c r="AD30" s="5">
        <v>-8.3513549999999995E-3</v>
      </c>
      <c r="AF30" t="s">
        <v>83</v>
      </c>
      <c r="AG30" s="5">
        <v>1.561273E-2</v>
      </c>
      <c r="AH30" s="5">
        <v>-2.599035E-3</v>
      </c>
      <c r="AI30" s="5">
        <v>-2.2731169999999998E-2</v>
      </c>
      <c r="AJ30" s="5">
        <v>-3.8336189999999999E-2</v>
      </c>
      <c r="AK30" s="5">
        <v>-8.1264760000000005E-2</v>
      </c>
      <c r="AL30" s="5">
        <v>-0.100809</v>
      </c>
      <c r="AM30" s="5">
        <v>-9.8892839999999996E-2</v>
      </c>
      <c r="AN30" s="5">
        <v>-9.5885460000000006E-2</v>
      </c>
      <c r="AO30" s="5">
        <v>-8.4337469999999998E-2</v>
      </c>
      <c r="AP30" s="5">
        <v>-0.11065441000000001</v>
      </c>
      <c r="AQ30" s="5">
        <v>-0.14931143000000002</v>
      </c>
      <c r="AR30" s="5">
        <v>-0.13341354999999999</v>
      </c>
      <c r="AS30" s="5">
        <v>-9.1328180000000009E-2</v>
      </c>
      <c r="AT30" s="5">
        <v>-2.2960952999999999E-2</v>
      </c>
      <c r="AU30" s="5">
        <v>4.74242E-2</v>
      </c>
      <c r="AV30" s="5">
        <v>0.131743</v>
      </c>
      <c r="AW30" s="5">
        <v>0.18941604000000001</v>
      </c>
      <c r="AX30" s="5">
        <v>0.240759</v>
      </c>
      <c r="AY30" s="5">
        <v>0.283725</v>
      </c>
      <c r="AZ30" s="5">
        <v>0.30751600000000001</v>
      </c>
      <c r="BA30" s="5">
        <v>0.320882</v>
      </c>
      <c r="BB30" s="5">
        <v>0.321577</v>
      </c>
      <c r="BC30" s="5">
        <v>0.31396499999999999</v>
      </c>
      <c r="BD30" s="5">
        <v>0.29330999999999996</v>
      </c>
      <c r="BE30" s="5">
        <v>0.26615500000000003</v>
      </c>
      <c r="BF30" s="5">
        <v>0.23654159000000002</v>
      </c>
      <c r="BG30" s="5">
        <v>0.21638238999999998</v>
      </c>
      <c r="BH30" s="5">
        <v>0.19055063</v>
      </c>
      <c r="BI30" s="5">
        <v>0.159389645</v>
      </c>
      <c r="BK30" t="s">
        <v>83</v>
      </c>
      <c r="BL30" s="5">
        <v>163.62533766853747</v>
      </c>
      <c r="BM30" s="5">
        <v>166.39037678997977</v>
      </c>
      <c r="BN30" s="5">
        <v>169.06102561950294</v>
      </c>
      <c r="BO30" s="5">
        <v>171.75852920448003</v>
      </c>
      <c r="BP30" s="5">
        <v>174.4233112370693</v>
      </c>
      <c r="BQ30" s="5">
        <v>177.33119222353167</v>
      </c>
      <c r="BR30" s="5">
        <v>180.30026556044334</v>
      </c>
      <c r="BS30" s="5">
        <v>183.27844675586448</v>
      </c>
      <c r="BT30" s="5">
        <v>186.16812533731411</v>
      </c>
      <c r="BU30" s="5">
        <v>188.90715231227651</v>
      </c>
      <c r="BV30" s="5">
        <v>191.53088739363648</v>
      </c>
      <c r="BW30" s="5">
        <v>194.20669995682169</v>
      </c>
      <c r="BX30" s="5">
        <v>196.79368155208891</v>
      </c>
      <c r="BY30" s="5">
        <v>199.40391011241101</v>
      </c>
      <c r="BZ30" s="5">
        <v>201.99088402793123</v>
      </c>
      <c r="CA30" s="5">
        <v>204.59169386094732</v>
      </c>
      <c r="CB30" s="5">
        <v>207.11034420343492</v>
      </c>
      <c r="CC30" s="5">
        <v>209.59656370044979</v>
      </c>
      <c r="CD30" s="5">
        <v>212.04825022704958</v>
      </c>
      <c r="CE30" s="5">
        <v>214.43870122939734</v>
      </c>
      <c r="CF30" s="5">
        <v>216.78490873100642</v>
      </c>
      <c r="CG30" s="5">
        <v>219.08211619790666</v>
      </c>
      <c r="CH30" s="5">
        <v>221.33854229825536</v>
      </c>
      <c r="CI30" s="5">
        <v>223.54195767585045</v>
      </c>
      <c r="CJ30" s="5">
        <v>225.70461033471295</v>
      </c>
      <c r="CK30" s="5">
        <v>227.83343263366569</v>
      </c>
      <c r="CL30" s="5">
        <v>229.95360748474698</v>
      </c>
      <c r="CM30" s="5">
        <v>232.02892483137532</v>
      </c>
      <c r="CN30" s="5">
        <v>234.05714844149622</v>
      </c>
    </row>
    <row r="31" spans="1:92" x14ac:dyDescent="0.25">
      <c r="A31" t="s">
        <v>84</v>
      </c>
      <c r="B31" s="5">
        <v>0</v>
      </c>
      <c r="C31" s="5">
        <v>0</v>
      </c>
      <c r="D31" s="5">
        <v>0</v>
      </c>
      <c r="E31" s="5">
        <v>0</v>
      </c>
      <c r="F31" s="5">
        <v>0</v>
      </c>
      <c r="G31" s="5">
        <v>0</v>
      </c>
      <c r="H31" s="5">
        <v>0</v>
      </c>
      <c r="I31" s="5">
        <v>0</v>
      </c>
      <c r="J31" s="5">
        <v>0</v>
      </c>
      <c r="K31" s="5">
        <v>-0.175319</v>
      </c>
      <c r="L31" s="5">
        <v>-0.54984100000000002</v>
      </c>
      <c r="M31" s="5">
        <v>-0.81190899999999999</v>
      </c>
      <c r="N31" s="5">
        <v>-1.0531299999999999</v>
      </c>
      <c r="O31" s="5">
        <v>-1.2134400000000001</v>
      </c>
      <c r="P31" s="5">
        <v>-1.22448</v>
      </c>
      <c r="Q31" s="5">
        <v>-1.2253499999999999</v>
      </c>
      <c r="R31" s="5">
        <v>-1.2432000000000001</v>
      </c>
      <c r="S31" s="5">
        <v>-1.26112</v>
      </c>
      <c r="T31" s="5">
        <v>-1.27688</v>
      </c>
      <c r="U31" s="5">
        <v>-1.29809</v>
      </c>
      <c r="V31" s="5">
        <v>-1.3207899999999999</v>
      </c>
      <c r="W31" s="5">
        <v>-1.34554</v>
      </c>
      <c r="X31" s="5">
        <v>-1.3711100000000001</v>
      </c>
      <c r="Y31" s="5">
        <v>-1.3984300000000001</v>
      </c>
      <c r="Z31" s="5">
        <v>-1.4269000000000001</v>
      </c>
      <c r="AA31" s="5">
        <v>-1.45696</v>
      </c>
      <c r="AB31" s="5">
        <v>-1.48874</v>
      </c>
      <c r="AC31" s="5">
        <v>-1.52318</v>
      </c>
      <c r="AD31" s="5">
        <v>-1.5607800000000001</v>
      </c>
      <c r="AF31" t="s">
        <v>84</v>
      </c>
      <c r="AG31" s="5">
        <v>-1.7716510000000001E-2</v>
      </c>
      <c r="AH31" s="5">
        <v>-6.872789E-2</v>
      </c>
      <c r="AI31" s="5">
        <v>-0.111929</v>
      </c>
      <c r="AJ31" s="5">
        <v>-0.14551800000000001</v>
      </c>
      <c r="AK31" s="5">
        <v>-0.29314200000000001</v>
      </c>
      <c r="AL31" s="5">
        <v>-0.332513</v>
      </c>
      <c r="AM31" s="5">
        <v>-0.34314899999999998</v>
      </c>
      <c r="AN31" s="5">
        <v>-0.34974699999999997</v>
      </c>
      <c r="AO31" s="5">
        <v>-0.34536800000000001</v>
      </c>
      <c r="AP31" s="5">
        <v>-0.61628499999999997</v>
      </c>
      <c r="AQ31" s="5">
        <v>-0.98655599999999999</v>
      </c>
      <c r="AR31" s="5">
        <v>-1.230707</v>
      </c>
      <c r="AS31" s="5">
        <v>-1.4505469999999998</v>
      </c>
      <c r="AT31" s="5">
        <v>-1.582368</v>
      </c>
      <c r="AU31" s="5">
        <v>-1.5708470000000001</v>
      </c>
      <c r="AV31" s="5">
        <v>-1.5386819999999999</v>
      </c>
      <c r="AW31" s="5">
        <v>-1.53325</v>
      </c>
      <c r="AX31" s="5">
        <v>-1.5253890000000001</v>
      </c>
      <c r="AY31" s="5">
        <v>-1.5174020000000001</v>
      </c>
      <c r="AZ31" s="5">
        <v>-1.5207029999999999</v>
      </c>
      <c r="BA31" s="5">
        <v>-1.528896</v>
      </c>
      <c r="BB31" s="5">
        <v>-1.5425420000000001</v>
      </c>
      <c r="BC31" s="5">
        <v>-1.5587580000000001</v>
      </c>
      <c r="BD31" s="5">
        <v>-1.581356</v>
      </c>
      <c r="BE31" s="5">
        <v>-1.606473</v>
      </c>
      <c r="BF31" s="5">
        <v>-1.6316109999999999</v>
      </c>
      <c r="BG31" s="5">
        <v>-1.6496960000000001</v>
      </c>
      <c r="BH31" s="5">
        <v>-1.6712560000000001</v>
      </c>
      <c r="BI31" s="5">
        <v>-1.6961090000000001</v>
      </c>
      <c r="BK31" t="s">
        <v>84</v>
      </c>
      <c r="BL31" s="5">
        <v>1142.5237053257349</v>
      </c>
      <c r="BM31" s="5">
        <v>1160.7311881318637</v>
      </c>
      <c r="BN31" s="5">
        <v>1177.1139748384448</v>
      </c>
      <c r="BO31" s="5">
        <v>1193.6400623578097</v>
      </c>
      <c r="BP31" s="5">
        <v>1208.8875285994814</v>
      </c>
      <c r="BQ31" s="5">
        <v>1226.8894570424563</v>
      </c>
      <c r="BR31" s="5">
        <v>1247.2612469361304</v>
      </c>
      <c r="BS31" s="5">
        <v>1267.7431609813152</v>
      </c>
      <c r="BT31" s="5">
        <v>1289.5457763953646</v>
      </c>
      <c r="BU31" s="5">
        <v>1307.7680623370929</v>
      </c>
      <c r="BV31" s="5">
        <v>1324.4761157519795</v>
      </c>
      <c r="BW31" s="5">
        <v>1342.7925321667483</v>
      </c>
      <c r="BX31" s="5">
        <v>1359.687788248857</v>
      </c>
      <c r="BY31" s="5">
        <v>1377.6997757576623</v>
      </c>
      <c r="BZ31" s="5">
        <v>1397.66464680187</v>
      </c>
      <c r="CA31" s="5">
        <v>1417.9365318317427</v>
      </c>
      <c r="CB31" s="5">
        <v>1437.7384930839667</v>
      </c>
      <c r="CC31" s="5">
        <v>1457.5409368215346</v>
      </c>
      <c r="CD31" s="5">
        <v>1477.2817153201861</v>
      </c>
      <c r="CE31" s="5">
        <v>1496.818086076983</v>
      </c>
      <c r="CF31" s="5">
        <v>1516.2358807214734</v>
      </c>
      <c r="CG31" s="5">
        <v>1535.5017032599296</v>
      </c>
      <c r="CH31" s="5">
        <v>1554.6386727710933</v>
      </c>
      <c r="CI31" s="5">
        <v>1573.5785182337252</v>
      </c>
      <c r="CJ31" s="5">
        <v>1592.3627652509085</v>
      </c>
      <c r="CK31" s="5">
        <v>1611.0181868527714</v>
      </c>
      <c r="CL31" s="5">
        <v>1629.6447641081995</v>
      </c>
      <c r="CM31" s="5">
        <v>1648.0538217127278</v>
      </c>
      <c r="CN31" s="5">
        <v>1666.2259169011188</v>
      </c>
    </row>
    <row r="32" spans="1:92" x14ac:dyDescent="0.25">
      <c r="A32" t="s">
        <v>85</v>
      </c>
      <c r="B32" s="5">
        <v>0</v>
      </c>
      <c r="C32" s="5">
        <v>0</v>
      </c>
      <c r="D32" s="5">
        <v>0</v>
      </c>
      <c r="E32" s="5">
        <v>0</v>
      </c>
      <c r="F32" s="5">
        <v>0</v>
      </c>
      <c r="G32" s="5">
        <v>0</v>
      </c>
      <c r="H32" s="5">
        <v>0</v>
      </c>
      <c r="I32" s="5">
        <v>0</v>
      </c>
      <c r="J32" s="5">
        <v>0</v>
      </c>
      <c r="K32" s="5">
        <v>-0.198654</v>
      </c>
      <c r="L32" s="5">
        <v>-0.78447800000000001</v>
      </c>
      <c r="M32" s="5">
        <v>-1.18788</v>
      </c>
      <c r="N32" s="5">
        <v>-1.6430400000000001</v>
      </c>
      <c r="O32" s="5">
        <v>-1.91672</v>
      </c>
      <c r="P32" s="5">
        <v>-1.7310099999999999</v>
      </c>
      <c r="Q32" s="5">
        <v>-1.5796699999999999</v>
      </c>
      <c r="R32" s="5">
        <v>-1.4549399999999999</v>
      </c>
      <c r="S32" s="5">
        <v>-1.3474900000000001</v>
      </c>
      <c r="T32" s="5">
        <v>-1.2357800000000001</v>
      </c>
      <c r="U32" s="5">
        <v>-1.1538299999999999</v>
      </c>
      <c r="V32" s="5">
        <v>-1.0757099999999999</v>
      </c>
      <c r="W32" s="5">
        <v>-1.00292</v>
      </c>
      <c r="X32" s="5">
        <v>-0.92985200000000001</v>
      </c>
      <c r="Y32" s="5">
        <v>-0.85871900000000001</v>
      </c>
      <c r="Z32" s="5">
        <v>-0.78909899999999999</v>
      </c>
      <c r="AA32" s="5">
        <v>-0.719225</v>
      </c>
      <c r="AB32" s="5">
        <v>-0.64856400000000003</v>
      </c>
      <c r="AC32" s="5">
        <v>-0.57756300000000005</v>
      </c>
      <c r="AD32" s="5">
        <v>-0.50613699999999995</v>
      </c>
      <c r="AF32" t="s">
        <v>85</v>
      </c>
      <c r="AG32" s="5">
        <v>-0.16143099999999999</v>
      </c>
      <c r="AH32" s="5">
        <v>8.3183890000000007E-3</v>
      </c>
      <c r="AI32" s="5">
        <v>0.21073900000000001</v>
      </c>
      <c r="AJ32" s="5">
        <v>0.34816799999999998</v>
      </c>
      <c r="AK32" s="5">
        <v>0.36877399999999999</v>
      </c>
      <c r="AL32" s="5">
        <v>0.35311100000000001</v>
      </c>
      <c r="AM32" s="5">
        <v>0.178976</v>
      </c>
      <c r="AN32" s="5">
        <v>5.3890159999999999E-2</v>
      </c>
      <c r="AO32" s="5">
        <v>-0.174293</v>
      </c>
      <c r="AP32" s="5">
        <v>-0.98888299999999996</v>
      </c>
      <c r="AQ32" s="5">
        <v>-2.1156779999999999</v>
      </c>
      <c r="AR32" s="5">
        <v>-2.9833100000000004</v>
      </c>
      <c r="AS32" s="5">
        <v>-3.8211200000000001</v>
      </c>
      <c r="AT32" s="5">
        <v>-4.4522500000000003</v>
      </c>
      <c r="AU32" s="5">
        <v>-4.43832</v>
      </c>
      <c r="AV32" s="5">
        <v>-4.4855099999999997</v>
      </c>
      <c r="AW32" s="5">
        <v>-4.5567500000000001</v>
      </c>
      <c r="AX32" s="5">
        <v>-4.6547900000000002</v>
      </c>
      <c r="AY32" s="5">
        <v>-4.7555200000000006</v>
      </c>
      <c r="AZ32" s="5">
        <v>-4.7273300000000003</v>
      </c>
      <c r="BA32" s="5">
        <v>-4.7195</v>
      </c>
      <c r="BB32" s="5">
        <v>-4.7299299999999995</v>
      </c>
      <c r="BC32" s="5">
        <v>-4.7497020000000001</v>
      </c>
      <c r="BD32" s="5">
        <v>-4.7799490000000002</v>
      </c>
      <c r="BE32" s="5">
        <v>-4.7716690000000002</v>
      </c>
      <c r="BF32" s="5">
        <v>-4.7723049999999994</v>
      </c>
      <c r="BG32" s="5">
        <v>-4.7775440000000007</v>
      </c>
      <c r="BH32" s="5">
        <v>-4.7857430000000001</v>
      </c>
      <c r="BI32" s="5">
        <v>-4.7960769999999995</v>
      </c>
      <c r="BK32" t="s">
        <v>85</v>
      </c>
      <c r="BL32" s="5">
        <v>3003.4188262340472</v>
      </c>
      <c r="BM32" s="5">
        <v>3041.5415206676362</v>
      </c>
      <c r="BN32" s="5">
        <v>3074.9423017525728</v>
      </c>
      <c r="BO32" s="5">
        <v>3105.3695711041401</v>
      </c>
      <c r="BP32" s="5">
        <v>3130.9516441912529</v>
      </c>
      <c r="BQ32" s="5">
        <v>3154.6530921843841</v>
      </c>
      <c r="BR32" s="5">
        <v>3179.1159168138283</v>
      </c>
      <c r="BS32" s="5">
        <v>3202.2404781352143</v>
      </c>
      <c r="BT32" s="5">
        <v>3226.3938797800683</v>
      </c>
      <c r="BU32" s="5">
        <v>3231.9084642517623</v>
      </c>
      <c r="BV32" s="5">
        <v>3230.8433484938109</v>
      </c>
      <c r="BW32" s="5">
        <v>3234.4578958476382</v>
      </c>
      <c r="BX32" s="5">
        <v>3240.070678473191</v>
      </c>
      <c r="BY32" s="5">
        <v>3251.0864387848228</v>
      </c>
      <c r="BZ32" s="5">
        <v>3283.102492762499</v>
      </c>
      <c r="CA32" s="5">
        <v>3310.3089639436957</v>
      </c>
      <c r="CB32" s="5">
        <v>3337.1699548048391</v>
      </c>
      <c r="CC32" s="5">
        <v>3362.0117622192433</v>
      </c>
      <c r="CD32" s="5">
        <v>3385.7582452478896</v>
      </c>
      <c r="CE32" s="5">
        <v>3413.1337915175181</v>
      </c>
      <c r="CF32" s="5">
        <v>3438.9676124496264</v>
      </c>
      <c r="CG32" s="5">
        <v>3463.319409162546</v>
      </c>
      <c r="CH32" s="5">
        <v>3486.5416036047009</v>
      </c>
      <c r="CI32" s="5">
        <v>3508.5373127693219</v>
      </c>
      <c r="CJ32" s="5">
        <v>3531.1967959636272</v>
      </c>
      <c r="CK32" s="5">
        <v>3552.7560258125786</v>
      </c>
      <c r="CL32" s="5">
        <v>3573.3933228296228</v>
      </c>
      <c r="CM32" s="5">
        <v>3593.0999952324091</v>
      </c>
      <c r="CN32" s="5">
        <v>3611.9745068850498</v>
      </c>
    </row>
    <row r="33" spans="1:92" x14ac:dyDescent="0.25">
      <c r="A33" t="s">
        <v>86</v>
      </c>
      <c r="B33" s="5">
        <v>0</v>
      </c>
      <c r="C33" s="5">
        <v>0</v>
      </c>
      <c r="D33" s="5">
        <v>0</v>
      </c>
      <c r="E33" s="5">
        <v>0</v>
      </c>
      <c r="F33" s="5">
        <v>0</v>
      </c>
      <c r="G33" s="5">
        <v>0</v>
      </c>
      <c r="H33" s="5">
        <v>0</v>
      </c>
      <c r="I33" s="5">
        <v>0</v>
      </c>
      <c r="J33" s="5">
        <v>0</v>
      </c>
      <c r="K33" s="5">
        <v>-0.18082200000000001</v>
      </c>
      <c r="L33" s="5">
        <v>-0.70389299999999999</v>
      </c>
      <c r="M33" s="5">
        <v>-1.1029899999999999</v>
      </c>
      <c r="N33" s="5">
        <v>-1.56193</v>
      </c>
      <c r="O33" s="5">
        <v>-1.8708</v>
      </c>
      <c r="P33" s="5">
        <v>-1.77464</v>
      </c>
      <c r="Q33" s="5">
        <v>-1.7023200000000001</v>
      </c>
      <c r="R33" s="5">
        <v>-1.6361600000000001</v>
      </c>
      <c r="S33" s="5">
        <v>-1.5752900000000001</v>
      </c>
      <c r="T33" s="5">
        <v>-1.5017499999999999</v>
      </c>
      <c r="U33" s="5">
        <v>-1.4441600000000001</v>
      </c>
      <c r="V33" s="5">
        <v>-1.3838999999999999</v>
      </c>
      <c r="W33" s="5">
        <v>-1.3241400000000001</v>
      </c>
      <c r="X33" s="5">
        <v>-1.2612699999999999</v>
      </c>
      <c r="Y33" s="5">
        <v>-1.1981900000000001</v>
      </c>
      <c r="Z33" s="5">
        <v>-1.1346799999999999</v>
      </c>
      <c r="AA33" s="5">
        <v>-1.0703</v>
      </c>
      <c r="AB33" s="5">
        <v>-1.0049999999999999</v>
      </c>
      <c r="AC33" s="5">
        <v>-0.93960299999999997</v>
      </c>
      <c r="AD33" s="5">
        <v>-0.87449500000000002</v>
      </c>
      <c r="AF33" t="s">
        <v>86</v>
      </c>
      <c r="AG33" s="5">
        <v>-7.8213749999999999E-2</v>
      </c>
      <c r="AH33" s="5">
        <v>2.072802E-2</v>
      </c>
      <c r="AI33" s="5">
        <v>9.8867739999999996E-2</v>
      </c>
      <c r="AJ33" s="5">
        <v>0.13056000000000001</v>
      </c>
      <c r="AK33" s="5">
        <v>9.6580170000000007E-2</v>
      </c>
      <c r="AL33" s="5">
        <v>3.5805720000000002E-3</v>
      </c>
      <c r="AM33" s="5">
        <v>-0.13344700000000001</v>
      </c>
      <c r="AN33" s="5">
        <v>-0.220914</v>
      </c>
      <c r="AO33" s="5">
        <v>-0.35275200000000001</v>
      </c>
      <c r="AP33" s="5">
        <v>-0.85611800000000005</v>
      </c>
      <c r="AQ33" s="5">
        <v>-1.7122630000000001</v>
      </c>
      <c r="AR33" s="5">
        <v>-2.3852599999999997</v>
      </c>
      <c r="AS33" s="5">
        <v>-3.0696099999999999</v>
      </c>
      <c r="AT33" s="5">
        <v>-3.5943100000000001</v>
      </c>
      <c r="AU33" s="5">
        <v>-3.6261399999999999</v>
      </c>
      <c r="AV33" s="5">
        <v>-3.7075300000000002</v>
      </c>
      <c r="AW33" s="5">
        <v>-3.7932800000000002</v>
      </c>
      <c r="AX33" s="5">
        <v>-3.8960400000000002</v>
      </c>
      <c r="AY33" s="5">
        <v>-3.9918899999999997</v>
      </c>
      <c r="AZ33" s="5">
        <v>-4.0262100000000007</v>
      </c>
      <c r="BA33" s="5">
        <v>-4.0745500000000003</v>
      </c>
      <c r="BB33" s="5">
        <v>-4.1324500000000004</v>
      </c>
      <c r="BC33" s="5">
        <v>-4.1924700000000001</v>
      </c>
      <c r="BD33" s="5">
        <v>-4.2564400000000004</v>
      </c>
      <c r="BE33" s="5">
        <v>-4.29861</v>
      </c>
      <c r="BF33" s="5">
        <v>-4.3436500000000002</v>
      </c>
      <c r="BG33" s="5">
        <v>-4.3850300000000004</v>
      </c>
      <c r="BH33" s="5">
        <v>-4.4218229999999998</v>
      </c>
      <c r="BI33" s="5">
        <v>-4.457325</v>
      </c>
      <c r="BK33" t="s">
        <v>86</v>
      </c>
      <c r="BL33" s="5">
        <v>3561.5488021427623</v>
      </c>
      <c r="BM33" s="5">
        <v>3603.9750529447369</v>
      </c>
      <c r="BN33" s="5">
        <v>3639.5873881168327</v>
      </c>
      <c r="BO33" s="5">
        <v>3669.4006909518976</v>
      </c>
      <c r="BP33" s="5">
        <v>3692.9859224978172</v>
      </c>
      <c r="BQ33" s="5">
        <v>3714.0588574051503</v>
      </c>
      <c r="BR33" s="5">
        <v>3737.4417616151541</v>
      </c>
      <c r="BS33" s="5">
        <v>3763.802888683826</v>
      </c>
      <c r="BT33" s="5">
        <v>3787.2459896026899</v>
      </c>
      <c r="BU33" s="5">
        <v>3797.6924636476729</v>
      </c>
      <c r="BV33" s="5">
        <v>3796.6212486007134</v>
      </c>
      <c r="BW33" s="5">
        <v>3799.6610069001676</v>
      </c>
      <c r="BX33" s="5">
        <v>3802.3494807760649</v>
      </c>
      <c r="BY33" s="5">
        <v>3808.0154025007996</v>
      </c>
      <c r="BZ33" s="5">
        <v>3831.1153830403464</v>
      </c>
      <c r="CA33" s="5">
        <v>3849.5599971853662</v>
      </c>
      <c r="CB33" s="5">
        <v>3868.0561874767027</v>
      </c>
      <c r="CC33" s="5">
        <v>3884.5965519311958</v>
      </c>
      <c r="CD33" s="5">
        <v>3900.3714171367928</v>
      </c>
      <c r="CE33" s="5">
        <v>3917.6323102609404</v>
      </c>
      <c r="CF33" s="5">
        <v>3933.4660951180308</v>
      </c>
      <c r="CG33" s="5">
        <v>3948.0633812161473</v>
      </c>
      <c r="CH33" s="5">
        <v>3961.7661568767639</v>
      </c>
      <c r="CI33" s="5">
        <v>3974.476678893896</v>
      </c>
      <c r="CJ33" s="5">
        <v>3987.3089564570037</v>
      </c>
      <c r="CK33" s="5">
        <v>3999.227628214468</v>
      </c>
      <c r="CL33" s="5">
        <v>4010.5155151087979</v>
      </c>
      <c r="CM33" s="5">
        <v>4021.1776623044334</v>
      </c>
      <c r="CN33" s="5">
        <v>4031.1075544466698</v>
      </c>
    </row>
    <row r="34" spans="1:92" x14ac:dyDescent="0.25">
      <c r="A34" t="s">
        <v>87</v>
      </c>
      <c r="B34" s="5">
        <v>0</v>
      </c>
      <c r="C34" s="5">
        <v>0</v>
      </c>
      <c r="D34" s="5">
        <v>0</v>
      </c>
      <c r="E34" s="5">
        <v>0</v>
      </c>
      <c r="F34" s="5">
        <v>0</v>
      </c>
      <c r="G34" s="5">
        <v>0</v>
      </c>
      <c r="H34" s="5">
        <v>0</v>
      </c>
      <c r="I34" s="5">
        <v>0</v>
      </c>
      <c r="J34" s="5">
        <v>0</v>
      </c>
      <c r="K34" s="5">
        <v>-0.103593</v>
      </c>
      <c r="L34" s="5">
        <v>-0.32189400000000001</v>
      </c>
      <c r="M34" s="5">
        <v>-0.44345499999999999</v>
      </c>
      <c r="N34" s="5">
        <v>-0.53251599999999999</v>
      </c>
      <c r="O34" s="5">
        <v>-0.56084699999999998</v>
      </c>
      <c r="P34" s="5">
        <v>-0.49870300000000001</v>
      </c>
      <c r="Q34" s="5">
        <v>-0.43950299999999998</v>
      </c>
      <c r="R34" s="5">
        <v>-0.39843899999999999</v>
      </c>
      <c r="S34" s="5">
        <v>-0.36472100000000002</v>
      </c>
      <c r="T34" s="5">
        <v>-0.33712300000000001</v>
      </c>
      <c r="U34" s="5">
        <v>-0.31558700000000001</v>
      </c>
      <c r="V34" s="5">
        <v>-0.29989500000000002</v>
      </c>
      <c r="W34" s="5">
        <v>-0.29001500000000002</v>
      </c>
      <c r="X34" s="5">
        <v>-0.28530299999999997</v>
      </c>
      <c r="Y34" s="5">
        <v>-0.28574500000000003</v>
      </c>
      <c r="Z34" s="5">
        <v>-0.29070499999999999</v>
      </c>
      <c r="AA34" s="5">
        <v>-0.30004700000000001</v>
      </c>
      <c r="AB34" s="5">
        <v>-0.31368099999999999</v>
      </c>
      <c r="AC34" s="5">
        <v>-0.33196399999999998</v>
      </c>
      <c r="AD34" s="5">
        <v>-0.35506100000000002</v>
      </c>
      <c r="AF34" t="s">
        <v>87</v>
      </c>
      <c r="AG34" s="5">
        <v>5.2086500000000004E-3</v>
      </c>
      <c r="AH34" s="5">
        <v>-1.135009E-2</v>
      </c>
      <c r="AI34" s="5">
        <v>-3.018755E-2</v>
      </c>
      <c r="AJ34" s="5">
        <v>-4.5763600000000001E-2</v>
      </c>
      <c r="AK34" s="5">
        <v>-0.13381799999999999</v>
      </c>
      <c r="AL34" s="5">
        <v>-0.16539300000000001</v>
      </c>
      <c r="AM34" s="5">
        <v>-0.169265</v>
      </c>
      <c r="AN34" s="5">
        <v>-0.16877600000000001</v>
      </c>
      <c r="AO34" s="5">
        <v>-0.160776</v>
      </c>
      <c r="AP34" s="5">
        <v>-0.30916100000000002</v>
      </c>
      <c r="AQ34" s="5">
        <v>-0.53249100000000005</v>
      </c>
      <c r="AR34" s="5">
        <v>-0.64149400000000001</v>
      </c>
      <c r="AS34" s="5">
        <v>-0.70867599999999997</v>
      </c>
      <c r="AT34" s="5">
        <v>-0.704399</v>
      </c>
      <c r="AU34" s="5">
        <v>-0.61075299999999999</v>
      </c>
      <c r="AV34" s="5">
        <v>-0.50549444999999993</v>
      </c>
      <c r="AW34" s="5">
        <v>-0.43158896999999996</v>
      </c>
      <c r="AX34" s="5">
        <v>-0.3643617394</v>
      </c>
      <c r="AY34" s="5">
        <v>-0.30708952</v>
      </c>
      <c r="AZ34" s="5">
        <v>-0.26651222000000002</v>
      </c>
      <c r="BA34" s="5">
        <v>-0.23812076000000001</v>
      </c>
      <c r="BB34" s="5">
        <v>-0.22396685000000002</v>
      </c>
      <c r="BC34" s="5">
        <v>-0.22052552999999997</v>
      </c>
      <c r="BD34" s="5">
        <v>-0.23184472000000003</v>
      </c>
      <c r="BE34" s="5">
        <v>-0.25149634999999998</v>
      </c>
      <c r="BF34" s="5">
        <v>-0.27494964999999999</v>
      </c>
      <c r="BG34" s="5">
        <v>-0.28950023999999996</v>
      </c>
      <c r="BH34" s="5">
        <v>-0.30774375999999998</v>
      </c>
      <c r="BI34" s="5">
        <v>-0.33002248000000001</v>
      </c>
      <c r="BK34" t="s">
        <v>87</v>
      </c>
      <c r="BL34" s="5">
        <v>3782.2574532574613</v>
      </c>
      <c r="BM34" s="5">
        <v>3862.0691351385972</v>
      </c>
      <c r="BN34" s="5">
        <v>3939.3047365150733</v>
      </c>
      <c r="BO34" s="5">
        <v>4016.8546631035579</v>
      </c>
      <c r="BP34" s="5">
        <v>4091.9160108503452</v>
      </c>
      <c r="BQ34" s="5">
        <v>4169.8154757912598</v>
      </c>
      <c r="BR34" s="5">
        <v>4257.7314051983349</v>
      </c>
      <c r="BS34" s="5">
        <v>4347.715603948307</v>
      </c>
      <c r="BT34" s="5">
        <v>4438.4376824233987</v>
      </c>
      <c r="BU34" s="5">
        <v>4522.3024724780307</v>
      </c>
      <c r="BV34" s="5">
        <v>4602.0684086428473</v>
      </c>
      <c r="BW34" s="5">
        <v>4686.7944991067016</v>
      </c>
      <c r="BX34" s="5">
        <v>4770.6453874914905</v>
      </c>
      <c r="BY34" s="5">
        <v>4857.5830232579656</v>
      </c>
      <c r="BZ34" s="5">
        <v>4948.9305446045701</v>
      </c>
      <c r="CA34" s="5">
        <v>5041.1887534785101</v>
      </c>
      <c r="CB34" s="5">
        <v>5131.9471700202594</v>
      </c>
      <c r="CC34" s="5">
        <v>5222.6922067871601</v>
      </c>
      <c r="CD34" s="5">
        <v>5313.014297906343</v>
      </c>
      <c r="CE34" s="5">
        <v>5402.9839509874319</v>
      </c>
      <c r="CF34" s="5">
        <v>5492.5574601718408</v>
      </c>
      <c r="CG34" s="5">
        <v>5581.6450798756669</v>
      </c>
      <c r="CH34" s="5">
        <v>5670.3034573900122</v>
      </c>
      <c r="CI34" s="5">
        <v>5758.2952998126766</v>
      </c>
      <c r="CJ34" s="5">
        <v>5845.879899357561</v>
      </c>
      <c r="CK34" s="5">
        <v>5933.2724723230622</v>
      </c>
      <c r="CL34" s="5">
        <v>6021.1553478471096</v>
      </c>
      <c r="CM34" s="5">
        <v>6108.7104201157726</v>
      </c>
      <c r="CN34" s="5">
        <v>6195.8157421344777</v>
      </c>
    </row>
    <row r="35" spans="1:92" x14ac:dyDescent="0.25">
      <c r="A35" t="s">
        <v>88</v>
      </c>
      <c r="B35" s="5">
        <v>0</v>
      </c>
      <c r="C35" s="5">
        <v>0</v>
      </c>
      <c r="D35" s="5">
        <v>0</v>
      </c>
      <c r="E35" s="5">
        <v>0</v>
      </c>
      <c r="F35" s="5">
        <v>0</v>
      </c>
      <c r="G35" s="5">
        <v>0</v>
      </c>
      <c r="H35" s="5">
        <v>0</v>
      </c>
      <c r="I35" s="5">
        <v>0</v>
      </c>
      <c r="J35" s="5">
        <v>0</v>
      </c>
      <c r="K35" s="5">
        <v>-7.5449089999999996E-2</v>
      </c>
      <c r="L35" s="5">
        <v>-0.23145299999999999</v>
      </c>
      <c r="M35" s="5">
        <v>-0.31454100000000002</v>
      </c>
      <c r="N35" s="5">
        <v>-0.37335600000000002</v>
      </c>
      <c r="O35" s="5">
        <v>-0.39047399999999999</v>
      </c>
      <c r="P35" s="5">
        <v>-0.34719800000000001</v>
      </c>
      <c r="Q35" s="5">
        <v>-0.306645</v>
      </c>
      <c r="R35" s="5">
        <v>-0.280003</v>
      </c>
      <c r="S35" s="5">
        <v>-0.25702799999999998</v>
      </c>
      <c r="T35" s="5">
        <v>-0.23747599999999999</v>
      </c>
      <c r="U35" s="5">
        <v>-0.219745</v>
      </c>
      <c r="V35" s="5">
        <v>-0.20467199999999999</v>
      </c>
      <c r="W35" s="5">
        <v>-0.192417</v>
      </c>
      <c r="X35" s="5">
        <v>-0.182981</v>
      </c>
      <c r="Y35" s="5">
        <v>-0.17652399999999999</v>
      </c>
      <c r="Z35" s="5">
        <v>-0.17272599999999999</v>
      </c>
      <c r="AA35" s="5">
        <v>-0.17166500000000001</v>
      </c>
      <c r="AB35" s="5">
        <v>-0.17336399999999999</v>
      </c>
      <c r="AC35" s="5">
        <v>-0.17819599999999999</v>
      </c>
      <c r="AD35" s="5">
        <v>-0.18631900000000001</v>
      </c>
      <c r="AF35" t="s">
        <v>88</v>
      </c>
      <c r="AG35" s="5">
        <v>7.1727379999999997E-3</v>
      </c>
      <c r="AH35" s="5">
        <v>-9.9872910000000006E-3</v>
      </c>
      <c r="AI35" s="5">
        <v>-3.0206739999999999E-2</v>
      </c>
      <c r="AJ35" s="5">
        <v>-4.6762959999999999E-2</v>
      </c>
      <c r="AK35" s="5">
        <v>-0.124737</v>
      </c>
      <c r="AL35" s="5">
        <v>-0.15524099999999999</v>
      </c>
      <c r="AM35" s="5">
        <v>-0.15559200000000001</v>
      </c>
      <c r="AN35" s="5">
        <v>-0.152448</v>
      </c>
      <c r="AO35" s="5">
        <v>-0.139572</v>
      </c>
      <c r="AP35" s="5">
        <v>-0.24350409000000001</v>
      </c>
      <c r="AQ35" s="5">
        <v>-0.39094399999999996</v>
      </c>
      <c r="AR35" s="5">
        <v>-0.44632500000000003</v>
      </c>
      <c r="AS35" s="5">
        <v>-0.47045471999999999</v>
      </c>
      <c r="AT35" s="5">
        <v>-0.44297005</v>
      </c>
      <c r="AU35" s="5">
        <v>-0.36034267000000003</v>
      </c>
      <c r="AV35" s="5">
        <v>-0.26714028000000001</v>
      </c>
      <c r="AW35" s="5">
        <v>-0.20214894</v>
      </c>
      <c r="AX35" s="5">
        <v>-0.13960199999999998</v>
      </c>
      <c r="AY35" s="5">
        <v>-8.3861999999999992E-2</v>
      </c>
      <c r="AZ35" s="5">
        <v>-4.3104000000000003E-2</v>
      </c>
      <c r="BA35" s="5">
        <v>-1.0867999999999989E-2</v>
      </c>
      <c r="BB35" s="5">
        <v>1.1230999999999991E-2</v>
      </c>
      <c r="BC35" s="5">
        <v>2.6240999999999987E-2</v>
      </c>
      <c r="BD35" s="5">
        <v>2.9999000000000026E-2</v>
      </c>
      <c r="BE35" s="5">
        <v>2.7620000000000006E-2</v>
      </c>
      <c r="BF35" s="5">
        <v>2.3743999999999987E-2</v>
      </c>
      <c r="BG35" s="5">
        <v>3.0038000000000009E-2</v>
      </c>
      <c r="BH35" s="5">
        <v>3.2768000000000019E-2</v>
      </c>
      <c r="BI35" s="5">
        <v>3.195199999999998E-2</v>
      </c>
      <c r="BK35" t="s">
        <v>88</v>
      </c>
      <c r="BL35" s="5">
        <v>1901.5645069822679</v>
      </c>
      <c r="BM35" s="5">
        <v>1945.6918333371218</v>
      </c>
      <c r="BN35" s="5">
        <v>1989.3907103021772</v>
      </c>
      <c r="BO35" s="5">
        <v>2033.3578364946159</v>
      </c>
      <c r="BP35" s="5">
        <v>2076.2791812963001</v>
      </c>
      <c r="BQ35" s="5">
        <v>2119.720319661807</v>
      </c>
      <c r="BR35" s="5">
        <v>2167.6951256528564</v>
      </c>
      <c r="BS35" s="5">
        <v>2216.7578500752766</v>
      </c>
      <c r="BT35" s="5">
        <v>2265.8621357980683</v>
      </c>
      <c r="BU35" s="5">
        <v>2312.4935886936128</v>
      </c>
      <c r="BV35" s="5">
        <v>2357.9597776585802</v>
      </c>
      <c r="BW35" s="5">
        <v>2405.7677253065031</v>
      </c>
      <c r="BX35" s="5">
        <v>2453.6103681942172</v>
      </c>
      <c r="BY35" s="5">
        <v>2502.8814667260935</v>
      </c>
      <c r="BZ35" s="5">
        <v>2553.8125764905612</v>
      </c>
      <c r="CA35" s="5">
        <v>2605.4135338739125</v>
      </c>
      <c r="CB35" s="5">
        <v>2656.4737725451</v>
      </c>
      <c r="CC35" s="5">
        <v>2707.7992717755292</v>
      </c>
      <c r="CD35" s="5">
        <v>2759.1319967013296</v>
      </c>
      <c r="CE35" s="5">
        <v>2810.4756516009857</v>
      </c>
      <c r="CF35" s="5">
        <v>2861.8673119196133</v>
      </c>
      <c r="CG35" s="5">
        <v>2913.2752925170344</v>
      </c>
      <c r="CH35" s="5">
        <v>2964.7203538745202</v>
      </c>
      <c r="CI35" s="5">
        <v>3016.0835142006817</v>
      </c>
      <c r="CJ35" s="5">
        <v>3067.4666945070544</v>
      </c>
      <c r="CK35" s="5">
        <v>3118.9945822801506</v>
      </c>
      <c r="CL35" s="5">
        <v>3171.0000662794532</v>
      </c>
      <c r="CM35" s="5">
        <v>3223.0269640104902</v>
      </c>
      <c r="CN35" s="5">
        <v>3275.0250300234029</v>
      </c>
    </row>
    <row r="36" spans="1:92" x14ac:dyDescent="0.25">
      <c r="A36" t="s">
        <v>89</v>
      </c>
      <c r="B36" s="5">
        <v>0</v>
      </c>
      <c r="C36" s="5">
        <v>0</v>
      </c>
      <c r="D36" s="5">
        <v>0</v>
      </c>
      <c r="E36" s="5">
        <v>0</v>
      </c>
      <c r="F36" s="5">
        <v>0</v>
      </c>
      <c r="G36" s="5">
        <v>0</v>
      </c>
      <c r="H36" s="5">
        <v>0</v>
      </c>
      <c r="I36" s="5">
        <v>0</v>
      </c>
      <c r="J36" s="5">
        <v>0</v>
      </c>
      <c r="K36" s="5">
        <v>-1.065934E-2</v>
      </c>
      <c r="L36" s="5">
        <v>-1.5757759999999999E-2</v>
      </c>
      <c r="M36" s="5">
        <v>1.0123439999999999E-2</v>
      </c>
      <c r="N36" s="5">
        <v>4.8687319999999999E-2</v>
      </c>
      <c r="O36" s="5">
        <v>0.10656499999999999</v>
      </c>
      <c r="P36" s="5">
        <v>0.18518899999999999</v>
      </c>
      <c r="Q36" s="5">
        <v>0.251774</v>
      </c>
      <c r="R36" s="5">
        <v>0.31178299999999998</v>
      </c>
      <c r="S36" s="5">
        <v>0.36154700000000001</v>
      </c>
      <c r="T36" s="5">
        <v>0.40369500000000003</v>
      </c>
      <c r="U36" s="5">
        <v>0.43465599999999999</v>
      </c>
      <c r="V36" s="5">
        <v>0.45627299999999998</v>
      </c>
      <c r="W36" s="5">
        <v>0.46867799999999998</v>
      </c>
      <c r="X36" s="5">
        <v>0.47216000000000002</v>
      </c>
      <c r="Y36" s="5">
        <v>0.46685100000000002</v>
      </c>
      <c r="Z36" s="5">
        <v>0.45296599999999998</v>
      </c>
      <c r="AA36" s="5">
        <v>0.43052400000000002</v>
      </c>
      <c r="AB36" s="5">
        <v>0.39946799999999999</v>
      </c>
      <c r="AC36" s="5">
        <v>0.359352</v>
      </c>
      <c r="AD36" s="5">
        <v>0.309587</v>
      </c>
      <c r="AF36" t="s">
        <v>89</v>
      </c>
      <c r="AG36" s="5">
        <v>-3.1069039999999999E-2</v>
      </c>
      <c r="AH36" s="5">
        <v>-1.882856E-3</v>
      </c>
      <c r="AI36" s="5">
        <v>1.6666170000000001E-2</v>
      </c>
      <c r="AJ36" s="5">
        <v>3.1804869999999999E-2</v>
      </c>
      <c r="AK36" s="5">
        <v>3.3848860000000001E-2</v>
      </c>
      <c r="AL36" s="5">
        <v>3.1354189999999997E-2</v>
      </c>
      <c r="AM36" s="5">
        <v>3.0466260000000002E-3</v>
      </c>
      <c r="AN36" s="5">
        <v>-7.6524119999999999E-3</v>
      </c>
      <c r="AO36" s="5">
        <v>-4.1147669999999997E-2</v>
      </c>
      <c r="AP36" s="5">
        <v>-0.14986733999999999</v>
      </c>
      <c r="AQ36" s="5">
        <v>-0.23948076000000001</v>
      </c>
      <c r="AR36" s="5">
        <v>-0.29029556000000001</v>
      </c>
      <c r="AS36" s="5">
        <v>-0.31169968000000003</v>
      </c>
      <c r="AT36" s="5">
        <v>-0.31060600000000005</v>
      </c>
      <c r="AU36" s="5">
        <v>-0.244118</v>
      </c>
      <c r="AV36" s="5">
        <v>-0.199515</v>
      </c>
      <c r="AW36" s="5">
        <v>-0.16093800000000003</v>
      </c>
      <c r="AX36" s="5">
        <v>-0.13651199999999997</v>
      </c>
      <c r="AY36" s="5">
        <v>-0.121224</v>
      </c>
      <c r="AZ36" s="5">
        <v>-8.4228000000000025E-2</v>
      </c>
      <c r="BA36" s="5">
        <v>-7.6009000000000049E-2</v>
      </c>
      <c r="BB36" s="5">
        <v>-7.9557000000000044E-2</v>
      </c>
      <c r="BC36" s="5">
        <v>-9.7574999999999967E-2</v>
      </c>
      <c r="BD36" s="5">
        <v>-0.13192499999999996</v>
      </c>
      <c r="BE36" s="5">
        <v>-0.16649500000000006</v>
      </c>
      <c r="BF36" s="5">
        <v>-0.21581600000000001</v>
      </c>
      <c r="BG36" s="5">
        <v>-0.26687900000000003</v>
      </c>
      <c r="BH36" s="5">
        <v>-0.32673799999999997</v>
      </c>
      <c r="BI36" s="5">
        <v>-0.39635499999999996</v>
      </c>
      <c r="BK36" t="s">
        <v>89</v>
      </c>
      <c r="BL36" s="5">
        <v>1177.439887238731</v>
      </c>
      <c r="BM36" s="5">
        <v>1200.1620045609127</v>
      </c>
      <c r="BN36" s="5">
        <v>1222.4264483109341</v>
      </c>
      <c r="BO36" s="5">
        <v>1244.7373214360139</v>
      </c>
      <c r="BP36" s="5">
        <v>1267.0746398630706</v>
      </c>
      <c r="BQ36" s="5">
        <v>1290.5011960766808</v>
      </c>
      <c r="BR36" s="5">
        <v>1313.8997895920695</v>
      </c>
      <c r="BS36" s="5">
        <v>1337.2501586509002</v>
      </c>
      <c r="BT36" s="5">
        <v>1360.4360693329365</v>
      </c>
      <c r="BU36" s="5">
        <v>1382.0744143772154</v>
      </c>
      <c r="BV36" s="5">
        <v>1403.9678332951685</v>
      </c>
      <c r="BW36" s="5">
        <v>1425.7399745517419</v>
      </c>
      <c r="BX36" s="5">
        <v>1447.7472278992313</v>
      </c>
      <c r="BY36" s="5">
        <v>1469.8718861907328</v>
      </c>
      <c r="BZ36" s="5">
        <v>1492.9439957108837</v>
      </c>
      <c r="CA36" s="5">
        <v>1515.4896368672416</v>
      </c>
      <c r="CB36" s="5">
        <v>1537.9777238716292</v>
      </c>
      <c r="CC36" s="5">
        <v>1560.1495506502729</v>
      </c>
      <c r="CD36" s="5">
        <v>1582.1434876593432</v>
      </c>
      <c r="CE36" s="5">
        <v>1604.3997739842366</v>
      </c>
      <c r="CF36" s="5">
        <v>1626.1239359661042</v>
      </c>
      <c r="CG36" s="5">
        <v>1647.5691361552406</v>
      </c>
      <c r="CH36" s="5">
        <v>1668.6847761925314</v>
      </c>
      <c r="CI36" s="5">
        <v>1689.4064575908058</v>
      </c>
      <c r="CJ36" s="5">
        <v>1709.9993152944207</v>
      </c>
      <c r="CK36" s="5">
        <v>1730.1839502301505</v>
      </c>
      <c r="CL36" s="5">
        <v>1750.1637655861791</v>
      </c>
      <c r="CM36" s="5">
        <v>1769.7801297305202</v>
      </c>
      <c r="CN36" s="5">
        <v>1788.9988556123776</v>
      </c>
    </row>
    <row r="37" spans="1:92" x14ac:dyDescent="0.25">
      <c r="A37" t="s">
        <v>90</v>
      </c>
      <c r="B37" s="5">
        <v>0</v>
      </c>
      <c r="C37" s="5">
        <v>0</v>
      </c>
      <c r="D37" s="5">
        <v>0</v>
      </c>
      <c r="E37" s="5">
        <v>0</v>
      </c>
      <c r="F37" s="5">
        <v>0</v>
      </c>
      <c r="G37" s="5">
        <v>0</v>
      </c>
      <c r="H37" s="5">
        <v>0</v>
      </c>
      <c r="I37" s="5">
        <v>0</v>
      </c>
      <c r="J37" s="5">
        <v>0</v>
      </c>
      <c r="K37" s="5">
        <v>-5.1483500000000001E-2</v>
      </c>
      <c r="L37" s="5">
        <v>-0.15878700000000001</v>
      </c>
      <c r="M37" s="5">
        <v>-0.22156100000000001</v>
      </c>
      <c r="N37" s="5">
        <v>-0.26347300000000001</v>
      </c>
      <c r="O37" s="5">
        <v>-0.27228599999999997</v>
      </c>
      <c r="P37" s="5">
        <v>-0.24180599999999999</v>
      </c>
      <c r="Q37" s="5">
        <v>-0.204482</v>
      </c>
      <c r="R37" s="5">
        <v>-0.17257700000000001</v>
      </c>
      <c r="S37" s="5">
        <v>-0.143784</v>
      </c>
      <c r="T37" s="5">
        <v>-0.118453</v>
      </c>
      <c r="U37" s="5">
        <v>-9.8267859999999999E-2</v>
      </c>
      <c r="V37" s="5">
        <v>-8.3807259999999995E-2</v>
      </c>
      <c r="W37" s="5">
        <v>-7.5430150000000001E-2</v>
      </c>
      <c r="X37" s="5">
        <v>-7.2863479999999994E-2</v>
      </c>
      <c r="Y37" s="5">
        <v>-7.6207059999999993E-2</v>
      </c>
      <c r="Z37" s="5">
        <v>-8.5147780000000006E-2</v>
      </c>
      <c r="AA37" s="5">
        <v>-9.9844559999999999E-2</v>
      </c>
      <c r="AB37" s="5">
        <v>-0.12044199999999999</v>
      </c>
      <c r="AC37" s="5">
        <v>-0.14722099999999999</v>
      </c>
      <c r="AD37" s="5">
        <v>-0.18052399999999999</v>
      </c>
      <c r="AF37" t="s">
        <v>90</v>
      </c>
      <c r="AG37" s="5">
        <v>1.7623920000000001E-2</v>
      </c>
      <c r="AH37" s="5">
        <v>1.0296380000000001E-2</v>
      </c>
      <c r="AI37" s="5">
        <v>-4.444726E-4</v>
      </c>
      <c r="AJ37" s="5">
        <v>-9.4374660000000003E-3</v>
      </c>
      <c r="AK37" s="5">
        <v>-5.3345580000000001E-4</v>
      </c>
      <c r="AL37" s="5">
        <v>5.5542029999999999E-2</v>
      </c>
      <c r="AM37" s="5">
        <v>0.106374</v>
      </c>
      <c r="AN37" s="5">
        <v>0.14956900000000001</v>
      </c>
      <c r="AO37" s="5">
        <v>0.19750100000000001</v>
      </c>
      <c r="AP37" s="5">
        <v>0.26715049999999996</v>
      </c>
      <c r="AQ37" s="5">
        <v>0.34952799999999995</v>
      </c>
      <c r="AR37" s="5">
        <v>0.44235499999999994</v>
      </c>
      <c r="AS37" s="5">
        <v>0.54101200000000005</v>
      </c>
      <c r="AT37" s="5">
        <v>0.64683299999999999</v>
      </c>
      <c r="AU37" s="5">
        <v>0.75498399999999999</v>
      </c>
      <c r="AV37" s="5">
        <v>0.8297779999999999</v>
      </c>
      <c r="AW37" s="5">
        <v>0.91984299999999997</v>
      </c>
      <c r="AX37" s="5">
        <v>1.0002660000000001</v>
      </c>
      <c r="AY37" s="5">
        <v>1.078017</v>
      </c>
      <c r="AZ37" s="5">
        <v>1.1410321400000001</v>
      </c>
      <c r="BA37" s="5">
        <v>1.2080927400000001</v>
      </c>
      <c r="BB37" s="5">
        <v>1.2848298499999999</v>
      </c>
      <c r="BC37" s="5">
        <v>1.36562652</v>
      </c>
      <c r="BD37" s="5">
        <v>1.46321294</v>
      </c>
      <c r="BE37" s="5">
        <v>1.55538222</v>
      </c>
      <c r="BF37" s="5">
        <v>1.6398254400000001</v>
      </c>
      <c r="BG37" s="5">
        <v>1.6843780000000002</v>
      </c>
      <c r="BH37" s="5">
        <v>1.719479</v>
      </c>
      <c r="BI37" s="5">
        <v>1.7459960000000001</v>
      </c>
      <c r="BK37" t="s">
        <v>90</v>
      </c>
      <c r="BL37" s="5">
        <v>2056.4176684750264</v>
      </c>
      <c r="BM37" s="5">
        <v>2096.6167422485687</v>
      </c>
      <c r="BN37" s="5">
        <v>2135.4714479159047</v>
      </c>
      <c r="BO37" s="5">
        <v>2174.9334639796848</v>
      </c>
      <c r="BP37" s="5">
        <v>2215.4770347326598</v>
      </c>
      <c r="BQ37" s="5">
        <v>2259.9729226723175</v>
      </c>
      <c r="BR37" s="5">
        <v>2306.3391824324385</v>
      </c>
      <c r="BS37" s="5">
        <v>2353.3861941490145</v>
      </c>
      <c r="BT37" s="5">
        <v>2401.2500888869149</v>
      </c>
      <c r="BU37" s="5">
        <v>2449.7391586973649</v>
      </c>
      <c r="BV37" s="5">
        <v>2498.4446781775537</v>
      </c>
      <c r="BW37" s="5">
        <v>2547.5527501632218</v>
      </c>
      <c r="BX37" s="5">
        <v>2595.2988598078105</v>
      </c>
      <c r="BY37" s="5">
        <v>2643.2780039461509</v>
      </c>
      <c r="BZ37" s="5">
        <v>2691.4053715766513</v>
      </c>
      <c r="CA37" s="5">
        <v>2738.8558184382182</v>
      </c>
      <c r="CB37" s="5">
        <v>2786.8032474445399</v>
      </c>
      <c r="CC37" s="5">
        <v>2834.6675101772776</v>
      </c>
      <c r="CD37" s="5">
        <v>2882.6594228273489</v>
      </c>
      <c r="CE37" s="5">
        <v>2930.4197741421704</v>
      </c>
      <c r="CF37" s="5">
        <v>2978.4724316855677</v>
      </c>
      <c r="CG37" s="5">
        <v>3026.9937635546435</v>
      </c>
      <c r="CH37" s="5">
        <v>3075.8092656643148</v>
      </c>
      <c r="CI37" s="5">
        <v>3125.3011009902898</v>
      </c>
      <c r="CJ37" s="5">
        <v>3174.7691129056452</v>
      </c>
      <c r="CK37" s="5">
        <v>3224.1004811548978</v>
      </c>
      <c r="CL37" s="5">
        <v>3272.213130553258</v>
      </c>
      <c r="CM37" s="5">
        <v>3320.0082784657811</v>
      </c>
      <c r="CN37" s="5">
        <v>3367.4548890227184</v>
      </c>
    </row>
    <row r="38" spans="1:92" x14ac:dyDescent="0.25">
      <c r="A38" t="s">
        <v>91</v>
      </c>
      <c r="B38" s="5">
        <v>0</v>
      </c>
      <c r="C38" s="5">
        <v>0</v>
      </c>
      <c r="D38" s="5">
        <v>0</v>
      </c>
      <c r="E38" s="5">
        <v>0</v>
      </c>
      <c r="F38" s="5">
        <v>0</v>
      </c>
      <c r="G38" s="5">
        <v>0</v>
      </c>
      <c r="H38" s="5">
        <v>0</v>
      </c>
      <c r="I38" s="5">
        <v>0</v>
      </c>
      <c r="J38" s="5">
        <v>0</v>
      </c>
      <c r="K38" s="5">
        <v>-4.3739500000000001E-2</v>
      </c>
      <c r="L38" s="5">
        <v>-0.111097</v>
      </c>
      <c r="M38" s="5">
        <v>-0.13266500000000001</v>
      </c>
      <c r="N38" s="5">
        <v>-0.12853700000000001</v>
      </c>
      <c r="O38" s="5">
        <v>-0.103908</v>
      </c>
      <c r="P38" s="5">
        <v>-7.6725440000000006E-2</v>
      </c>
      <c r="Q38" s="5">
        <v>-5.098022E-2</v>
      </c>
      <c r="R38" s="5">
        <v>-3.9256220000000001E-2</v>
      </c>
      <c r="S38" s="5">
        <v>-3.4970920000000003E-2</v>
      </c>
      <c r="T38" s="5">
        <v>-3.6981699999999999E-2</v>
      </c>
      <c r="U38" s="5">
        <v>-4.366391E-2</v>
      </c>
      <c r="V38" s="5">
        <v>-5.6186399999999997E-2</v>
      </c>
      <c r="W38" s="5">
        <v>-7.4176759999999994E-2</v>
      </c>
      <c r="X38" s="5">
        <v>-9.7261239999999999E-2</v>
      </c>
      <c r="Y38" s="5">
        <v>-0.12553700000000001</v>
      </c>
      <c r="Z38" s="5">
        <v>-0.15872800000000001</v>
      </c>
      <c r="AA38" s="5">
        <v>-0.19744</v>
      </c>
      <c r="AB38" s="5">
        <v>-0.242141</v>
      </c>
      <c r="AC38" s="5">
        <v>-0.29370000000000002</v>
      </c>
      <c r="AD38" s="5">
        <v>-0.35295500000000002</v>
      </c>
      <c r="AF38" t="s">
        <v>91</v>
      </c>
      <c r="AG38" s="5">
        <v>3.022474E-2</v>
      </c>
      <c r="AH38" s="5">
        <v>1.356131E-2</v>
      </c>
      <c r="AI38" s="5">
        <v>-4.9523129999999999E-3</v>
      </c>
      <c r="AJ38" s="5">
        <v>-1.7141340000000001E-2</v>
      </c>
      <c r="AK38" s="5">
        <v>-5.6871280000000003E-2</v>
      </c>
      <c r="AL38" s="5">
        <v>-4.5146100000000002E-2</v>
      </c>
      <c r="AM38" s="5">
        <v>-1.383321E-2</v>
      </c>
      <c r="AN38" s="5">
        <v>1.238797E-2</v>
      </c>
      <c r="AO38" s="5">
        <v>5.047712E-2</v>
      </c>
      <c r="AP38" s="5">
        <v>5.69915E-2</v>
      </c>
      <c r="AQ38" s="5">
        <v>8.6406000000000011E-2</v>
      </c>
      <c r="AR38" s="5">
        <v>0.16553500000000002</v>
      </c>
      <c r="AS38" s="5">
        <v>0.267067</v>
      </c>
      <c r="AT38" s="5">
        <v>0.38787899999999997</v>
      </c>
      <c r="AU38" s="5">
        <v>0.48802855999999994</v>
      </c>
      <c r="AV38" s="5">
        <v>0.58588777999999997</v>
      </c>
      <c r="AW38" s="5">
        <v>0.66298478000000005</v>
      </c>
      <c r="AX38" s="5">
        <v>0.73278807999999995</v>
      </c>
      <c r="AY38" s="5">
        <v>0.79555129999999996</v>
      </c>
      <c r="AZ38" s="5">
        <v>0.83394309</v>
      </c>
      <c r="BA38" s="5">
        <v>0.86787360000000002</v>
      </c>
      <c r="BB38" s="5">
        <v>0.89730924000000001</v>
      </c>
      <c r="BC38" s="5">
        <v>0.92362876000000005</v>
      </c>
      <c r="BD38" s="5">
        <v>0.94738300000000009</v>
      </c>
      <c r="BE38" s="5">
        <v>0.96423199999999998</v>
      </c>
      <c r="BF38" s="5">
        <v>0.97782999999999998</v>
      </c>
      <c r="BG38" s="5">
        <v>0.98533899999999996</v>
      </c>
      <c r="BH38" s="5">
        <v>0.98375999999999997</v>
      </c>
      <c r="BI38" s="5">
        <v>0.97372500000000006</v>
      </c>
      <c r="BK38" t="s">
        <v>91</v>
      </c>
      <c r="BL38" s="5">
        <v>816.98456981432184</v>
      </c>
      <c r="BM38" s="5">
        <v>835.5618178841703</v>
      </c>
      <c r="BN38" s="5">
        <v>853.85861548812488</v>
      </c>
      <c r="BO38" s="5">
        <v>872.69115004643231</v>
      </c>
      <c r="BP38" s="5">
        <v>891.73196277436807</v>
      </c>
      <c r="BQ38" s="5">
        <v>912.98960492622416</v>
      </c>
      <c r="BR38" s="5">
        <v>934.94043699360793</v>
      </c>
      <c r="BS38" s="5">
        <v>957.13161577400786</v>
      </c>
      <c r="BT38" s="5">
        <v>979.25724493404778</v>
      </c>
      <c r="BU38" s="5">
        <v>1000.9947314305261</v>
      </c>
      <c r="BV38" s="5">
        <v>1022.7820829706054</v>
      </c>
      <c r="BW38" s="5">
        <v>1045.1983037030031</v>
      </c>
      <c r="BX38" s="5">
        <v>1067.1115721298361</v>
      </c>
      <c r="BY38" s="5">
        <v>1089.4326553533708</v>
      </c>
      <c r="BZ38" s="5">
        <v>1111.7073803296805</v>
      </c>
      <c r="CA38" s="5">
        <v>1134.2172931941811</v>
      </c>
      <c r="CB38" s="5">
        <v>1156.5961645075313</v>
      </c>
      <c r="CC38" s="5">
        <v>1179.0695046270598</v>
      </c>
      <c r="CD38" s="5">
        <v>1201.6468432547022</v>
      </c>
      <c r="CE38" s="5">
        <v>1224.0836767562307</v>
      </c>
      <c r="CF38" s="5">
        <v>1246.6048307888659</v>
      </c>
      <c r="CG38" s="5">
        <v>1269.2065631815776</v>
      </c>
      <c r="CH38" s="5">
        <v>1291.8974954659559</v>
      </c>
      <c r="CI38" s="5">
        <v>1314.6703222495269</v>
      </c>
      <c r="CJ38" s="5">
        <v>1337.4518343713758</v>
      </c>
      <c r="CK38" s="5">
        <v>1360.2697144782644</v>
      </c>
      <c r="CL38" s="5">
        <v>1383.0646715791288</v>
      </c>
      <c r="CM38" s="5">
        <v>1405.7743015203037</v>
      </c>
      <c r="CN38" s="5">
        <v>1428.3766189308787</v>
      </c>
    </row>
    <row r="39" spans="1:92" x14ac:dyDescent="0.25">
      <c r="A39" t="s">
        <v>92</v>
      </c>
      <c r="B39" s="5">
        <v>0</v>
      </c>
      <c r="C39" s="5">
        <v>0</v>
      </c>
      <c r="D39" s="5">
        <v>0</v>
      </c>
      <c r="E39" s="5">
        <v>0</v>
      </c>
      <c r="F39" s="5">
        <v>0</v>
      </c>
      <c r="G39" s="5">
        <v>0</v>
      </c>
      <c r="H39" s="5">
        <v>0</v>
      </c>
      <c r="I39" s="5">
        <v>0</v>
      </c>
      <c r="J39" s="5">
        <v>0</v>
      </c>
      <c r="K39" s="5">
        <v>-0.74611099999999997</v>
      </c>
      <c r="L39" s="5">
        <v>-3.1511499999999999</v>
      </c>
      <c r="M39" s="5">
        <v>-4.8947200000000004</v>
      </c>
      <c r="N39" s="5">
        <v>-6.8444399999999996</v>
      </c>
      <c r="O39" s="5">
        <v>-8.1547900000000002</v>
      </c>
      <c r="P39" s="5">
        <v>-7.6391600000000004</v>
      </c>
      <c r="Q39" s="5">
        <v>-6.9274300000000002</v>
      </c>
      <c r="R39" s="5">
        <v>-6.3119899999999998</v>
      </c>
      <c r="S39" s="5">
        <v>-5.4772100000000004</v>
      </c>
      <c r="T39" s="5">
        <v>-4.5031400000000001</v>
      </c>
      <c r="U39" s="5">
        <v>-3.67611</v>
      </c>
      <c r="V39" s="5">
        <v>-2.7907199999999999</v>
      </c>
      <c r="W39" s="5">
        <v>-1.8623000000000001</v>
      </c>
      <c r="X39" s="5">
        <v>-0.86493799999999998</v>
      </c>
      <c r="Y39" s="5">
        <v>0.18121699999999999</v>
      </c>
      <c r="Z39" s="5">
        <v>1.2838799999999999</v>
      </c>
      <c r="AA39" s="5">
        <v>2.4326099999999999</v>
      </c>
      <c r="AB39" s="5">
        <v>3.6156100000000002</v>
      </c>
      <c r="AC39" s="5">
        <v>4.8034699999999999</v>
      </c>
      <c r="AD39" s="5">
        <v>5.9582300000000004</v>
      </c>
      <c r="AF39" t="s">
        <v>92</v>
      </c>
      <c r="AG39" s="5">
        <v>-6.1960899999999999E-2</v>
      </c>
      <c r="AH39" s="5">
        <v>-9.2290189999999994E-2</v>
      </c>
      <c r="AI39" s="5">
        <v>-0.13109299999999999</v>
      </c>
      <c r="AJ39" s="5">
        <v>-0.18081</v>
      </c>
      <c r="AK39" s="5">
        <v>-0.57491300000000001</v>
      </c>
      <c r="AL39" s="5">
        <v>-0.68280399999999997</v>
      </c>
      <c r="AM39" s="5">
        <v>-0.737456</v>
      </c>
      <c r="AN39" s="5">
        <v>-0.78228900000000001</v>
      </c>
      <c r="AO39" s="5">
        <v>-0.80541099999999999</v>
      </c>
      <c r="AP39" s="5">
        <v>-2.086951</v>
      </c>
      <c r="AQ39" s="5">
        <v>-4.5202399999999994</v>
      </c>
      <c r="AR39" s="5">
        <v>-6.2902400000000007</v>
      </c>
      <c r="AS39" s="5">
        <v>-8.3108500000000003</v>
      </c>
      <c r="AT39" s="5">
        <v>-9.6966800000000006</v>
      </c>
      <c r="AU39" s="5">
        <v>-9.2805900000000001</v>
      </c>
      <c r="AV39" s="5">
        <v>-8.6800899999999999</v>
      </c>
      <c r="AW39" s="5">
        <v>-8.1693800000000003</v>
      </c>
      <c r="AX39" s="5">
        <v>-7.4397700000000002</v>
      </c>
      <c r="AY39" s="5">
        <v>-6.5871399999999998</v>
      </c>
      <c r="AZ39" s="5">
        <v>-5.7059199999999999</v>
      </c>
      <c r="BA39" s="5">
        <v>-4.9127099999999997</v>
      </c>
      <c r="BB39" s="5">
        <v>-4.0689200000000003</v>
      </c>
      <c r="BC39" s="5">
        <v>-3.1558479999999998</v>
      </c>
      <c r="BD39" s="5">
        <v>-2.1857029999999997</v>
      </c>
      <c r="BE39" s="5">
        <v>-1.1556800000000003</v>
      </c>
      <c r="BF39" s="5">
        <v>-7.5579999999999981E-2</v>
      </c>
      <c r="BG39" s="5">
        <v>1.0372600000000003</v>
      </c>
      <c r="BH39" s="5">
        <v>2.1691199999999999</v>
      </c>
      <c r="BI39" s="5">
        <v>3.2883300000000002</v>
      </c>
      <c r="BK39" t="s">
        <v>92</v>
      </c>
      <c r="BL39" s="5">
        <v>1193.2954485350531</v>
      </c>
      <c r="BM39" s="5">
        <v>1175.7105555691746</v>
      </c>
      <c r="BN39" s="5">
        <v>1151.9949771223469</v>
      </c>
      <c r="BO39" s="5">
        <v>1126.3926519306685</v>
      </c>
      <c r="BP39" s="5">
        <v>1095.4397245335044</v>
      </c>
      <c r="BQ39" s="5">
        <v>1069.9983319616967</v>
      </c>
      <c r="BR39" s="5">
        <v>1049.8215933027104</v>
      </c>
      <c r="BS39" s="5">
        <v>1029.4670790376442</v>
      </c>
      <c r="BT39" s="5">
        <v>1015.3526698165276</v>
      </c>
      <c r="BU39" s="5">
        <v>988.60439178925344</v>
      </c>
      <c r="BV39" s="5">
        <v>950.75912988774724</v>
      </c>
      <c r="BW39" s="5">
        <v>919.93976459784858</v>
      </c>
      <c r="BX39" s="5">
        <v>880.93641810821043</v>
      </c>
      <c r="BY39" s="5">
        <v>847.97657993449104</v>
      </c>
      <c r="BZ39" s="5">
        <v>831.40432690383443</v>
      </c>
      <c r="CA39" s="5">
        <v>815.52542289499888</v>
      </c>
      <c r="CB39" s="5">
        <v>797.84398653940787</v>
      </c>
      <c r="CC39" s="5">
        <v>780.98275067689463</v>
      </c>
      <c r="CD39" s="5">
        <v>763.9407942072346</v>
      </c>
      <c r="CE39" s="5">
        <v>745.836374457023</v>
      </c>
      <c r="CF39" s="5">
        <v>726.87854157794447</v>
      </c>
      <c r="CG39" s="5">
        <v>706.9308186912524</v>
      </c>
      <c r="CH39" s="5">
        <v>686.00211051450617</v>
      </c>
      <c r="CI39" s="5">
        <v>663.8631567893384</v>
      </c>
      <c r="CJ39" s="5">
        <v>640.37993994793658</v>
      </c>
      <c r="CK39" s="5">
        <v>615.3213007642081</v>
      </c>
      <c r="CL39" s="5">
        <v>588.4088769181393</v>
      </c>
      <c r="CM39" s="5">
        <v>559.38846806003824</v>
      </c>
      <c r="CN39" s="5">
        <v>527.91670829416159</v>
      </c>
    </row>
    <row r="40" spans="1:92" x14ac:dyDescent="0.25">
      <c r="A40" t="s">
        <v>93</v>
      </c>
      <c r="B40" s="5">
        <v>0</v>
      </c>
      <c r="C40" s="5">
        <v>0</v>
      </c>
      <c r="D40" s="5">
        <v>0</v>
      </c>
      <c r="E40" s="5">
        <v>0</v>
      </c>
      <c r="F40" s="5">
        <v>0</v>
      </c>
      <c r="G40" s="5">
        <v>0</v>
      </c>
      <c r="H40" s="5">
        <v>0</v>
      </c>
      <c r="I40" s="5">
        <v>0</v>
      </c>
      <c r="J40" s="5">
        <v>0</v>
      </c>
      <c r="K40" s="5">
        <v>-8.1250089999999997E-2</v>
      </c>
      <c r="L40" s="5">
        <v>-0.94927799999999996</v>
      </c>
      <c r="M40" s="5">
        <v>-1.54782</v>
      </c>
      <c r="N40" s="5">
        <v>-2.1803400000000002</v>
      </c>
      <c r="O40" s="5">
        <v>-2.6008100000000001</v>
      </c>
      <c r="P40" s="5">
        <v>-2.4682499999999998</v>
      </c>
      <c r="Q40" s="5">
        <v>-2.2947899999999999</v>
      </c>
      <c r="R40" s="5">
        <v>-2.1556299999999999</v>
      </c>
      <c r="S40" s="5">
        <v>-2.0012400000000001</v>
      </c>
      <c r="T40" s="5">
        <v>-1.81633</v>
      </c>
      <c r="U40" s="5">
        <v>-1.6288400000000001</v>
      </c>
      <c r="V40" s="5">
        <v>-1.4303999999999999</v>
      </c>
      <c r="W40" s="5">
        <v>-1.2262500000000001</v>
      </c>
      <c r="X40" s="5">
        <v>-1.0133300000000001</v>
      </c>
      <c r="Y40" s="5">
        <v>-0.79705199999999998</v>
      </c>
      <c r="Z40" s="5">
        <v>-0.57634600000000002</v>
      </c>
      <c r="AA40" s="5">
        <v>-0.353572</v>
      </c>
      <c r="AB40" s="5">
        <v>-0.129408</v>
      </c>
      <c r="AC40" s="5">
        <v>9.3640559999999998E-2</v>
      </c>
      <c r="AD40" s="5">
        <v>0.314886</v>
      </c>
      <c r="AF40" t="s">
        <v>93</v>
      </c>
      <c r="AG40" s="5">
        <v>0.379911</v>
      </c>
      <c r="AH40" s="5">
        <v>0.493421</v>
      </c>
      <c r="AI40" s="5">
        <v>0.52303299999999997</v>
      </c>
      <c r="AJ40" s="5">
        <v>0.52237</v>
      </c>
      <c r="AK40" s="5">
        <v>9.5048610000000006E-2</v>
      </c>
      <c r="AL40" s="5">
        <v>1.059467E-2</v>
      </c>
      <c r="AM40" s="5">
        <v>-2.078702E-2</v>
      </c>
      <c r="AN40" s="5">
        <v>-5.9078989999999998E-2</v>
      </c>
      <c r="AO40" s="5">
        <v>-0.101409</v>
      </c>
      <c r="AP40" s="5">
        <v>-0.63993809000000001</v>
      </c>
      <c r="AQ40" s="5">
        <v>-1.4986079999999999</v>
      </c>
      <c r="AR40" s="5">
        <v>-2.0859670000000001</v>
      </c>
      <c r="AS40" s="5">
        <v>-2.7202380000000002</v>
      </c>
      <c r="AT40" s="5">
        <v>-3.1343050000000003</v>
      </c>
      <c r="AU40" s="5">
        <v>-3.0125829999999998</v>
      </c>
      <c r="AV40" s="5">
        <v>-2.8447109999999998</v>
      </c>
      <c r="AW40" s="5">
        <v>-2.7122419999999998</v>
      </c>
      <c r="AX40" s="5">
        <v>-2.5601470000000002</v>
      </c>
      <c r="AY40" s="5">
        <v>-2.384115</v>
      </c>
      <c r="AZ40" s="5">
        <v>-2.2062050000000002</v>
      </c>
      <c r="BA40" s="5">
        <v>-2.016016</v>
      </c>
      <c r="BB40" s="5">
        <v>-1.8179400000000001</v>
      </c>
      <c r="BC40" s="5">
        <v>-1.6107819999999999</v>
      </c>
      <c r="BD40" s="5">
        <v>-1.3987039999999999</v>
      </c>
      <c r="BE40" s="5">
        <v>-1.182355</v>
      </c>
      <c r="BF40" s="5">
        <v>-0.96214999999999995</v>
      </c>
      <c r="BG40" s="5">
        <v>-0.73921700000000001</v>
      </c>
      <c r="BH40" s="5">
        <v>-0.51918944</v>
      </c>
      <c r="BI40" s="5">
        <v>-0.30240199999999995</v>
      </c>
      <c r="BK40" t="s">
        <v>93</v>
      </c>
      <c r="BL40" s="5">
        <v>1657.1219716616954</v>
      </c>
      <c r="BM40" s="5">
        <v>1698.018922944017</v>
      </c>
      <c r="BN40" s="5">
        <v>1728.6528833336745</v>
      </c>
      <c r="BO40" s="5">
        <v>1756.6562925138444</v>
      </c>
      <c r="BP40" s="5">
        <v>1775.8390581603508</v>
      </c>
      <c r="BQ40" s="5">
        <v>1779.2761213677843</v>
      </c>
      <c r="BR40" s="5">
        <v>1777.95583639099</v>
      </c>
      <c r="BS40" s="5">
        <v>1761.4138105425227</v>
      </c>
      <c r="BT40" s="5">
        <v>1789.9881348237027</v>
      </c>
      <c r="BU40" s="5">
        <v>1812.2990111363097</v>
      </c>
      <c r="BV40" s="5">
        <v>1830.8481234242804</v>
      </c>
      <c r="BW40" s="5">
        <v>1856.4542603443338</v>
      </c>
      <c r="BX40" s="5">
        <v>1875.5154838405431</v>
      </c>
      <c r="BY40" s="5">
        <v>1899.9388159833118</v>
      </c>
      <c r="BZ40" s="5">
        <v>1936.0785175608355</v>
      </c>
      <c r="CA40" s="5">
        <v>1974.3874139890584</v>
      </c>
      <c r="CB40" s="5">
        <v>2012.9556125575493</v>
      </c>
      <c r="CC40" s="5">
        <v>2052.8743068487447</v>
      </c>
      <c r="CD40" s="5">
        <v>2094.0140499181721</v>
      </c>
      <c r="CE40" s="5">
        <v>2136.0488445752976</v>
      </c>
      <c r="CF40" s="5">
        <v>2179.0290032167281</v>
      </c>
      <c r="CG40" s="5">
        <v>2222.8291937050553</v>
      </c>
      <c r="CH40" s="5">
        <v>2267.3774861682273</v>
      </c>
      <c r="CI40" s="5">
        <v>2312.5469453303676</v>
      </c>
      <c r="CJ40" s="5">
        <v>2358.2497074709336</v>
      </c>
      <c r="CK40" s="5">
        <v>2404.4348808976679</v>
      </c>
      <c r="CL40" s="5">
        <v>2451.0165655596529</v>
      </c>
      <c r="CM40" s="5">
        <v>2497.7958953500415</v>
      </c>
      <c r="CN40" s="5">
        <v>2544.6988067119337</v>
      </c>
    </row>
    <row r="41" spans="1:92" x14ac:dyDescent="0.25">
      <c r="A41" t="s">
        <v>94</v>
      </c>
      <c r="B41" s="5">
        <v>0</v>
      </c>
      <c r="C41" s="5">
        <v>0</v>
      </c>
      <c r="D41" s="5">
        <v>0</v>
      </c>
      <c r="E41" s="5">
        <v>0</v>
      </c>
      <c r="F41" s="5">
        <v>0</v>
      </c>
      <c r="G41" s="5">
        <v>0</v>
      </c>
      <c r="H41" s="5">
        <v>0</v>
      </c>
      <c r="I41" s="5">
        <v>0</v>
      </c>
      <c r="J41" s="5">
        <v>0</v>
      </c>
      <c r="K41" s="5">
        <v>-4.7902060000000003E-2</v>
      </c>
      <c r="L41" s="5">
        <v>-0.29743799999999998</v>
      </c>
      <c r="M41" s="5">
        <v>-0.51660099999999998</v>
      </c>
      <c r="N41" s="5">
        <v>-0.77178000000000002</v>
      </c>
      <c r="O41" s="5">
        <v>-0.97555999999999998</v>
      </c>
      <c r="P41" s="5">
        <v>-0.99691600000000002</v>
      </c>
      <c r="Q41" s="5">
        <v>-0.98508600000000002</v>
      </c>
      <c r="R41" s="5">
        <v>-0.95852000000000004</v>
      </c>
      <c r="S41" s="5">
        <v>-0.91833699999999996</v>
      </c>
      <c r="T41" s="5">
        <v>-0.86238800000000004</v>
      </c>
      <c r="U41" s="5">
        <v>-0.80464899999999995</v>
      </c>
      <c r="V41" s="5">
        <v>-0.74341800000000002</v>
      </c>
      <c r="W41" s="5">
        <v>-0.68168300000000004</v>
      </c>
      <c r="X41" s="5">
        <v>-0.61924100000000004</v>
      </c>
      <c r="Y41" s="5">
        <v>-0.55824600000000002</v>
      </c>
      <c r="Z41" s="5">
        <v>-0.49918800000000002</v>
      </c>
      <c r="AA41" s="5">
        <v>-0.44291799999999998</v>
      </c>
      <c r="AB41" s="5">
        <v>-0.39008799999999999</v>
      </c>
      <c r="AC41" s="5">
        <v>-0.341775</v>
      </c>
      <c r="AD41" s="5">
        <v>-0.29883300000000002</v>
      </c>
      <c r="AF41" t="s">
        <v>94</v>
      </c>
      <c r="AG41" s="5">
        <v>4.1502770000000001E-2</v>
      </c>
      <c r="AH41" s="5">
        <v>7.4066770000000004E-2</v>
      </c>
      <c r="AI41" s="5">
        <v>9.9203250000000007E-2</v>
      </c>
      <c r="AJ41" s="5">
        <v>0.11414199999999999</v>
      </c>
      <c r="AK41" s="5">
        <v>4.7969079999999997E-2</v>
      </c>
      <c r="AL41" s="5">
        <v>1.003997E-2</v>
      </c>
      <c r="AM41" s="5">
        <v>-3.5781670000000002E-2</v>
      </c>
      <c r="AN41" s="5">
        <v>-7.9088580000000006E-2</v>
      </c>
      <c r="AO41" s="5">
        <v>-0.13701099999999999</v>
      </c>
      <c r="AP41" s="5">
        <v>-0.36291506000000001</v>
      </c>
      <c r="AQ41" s="5">
        <v>-0.75804399999999994</v>
      </c>
      <c r="AR41" s="5">
        <v>-1.107208</v>
      </c>
      <c r="AS41" s="5">
        <v>-1.4825949999999999</v>
      </c>
      <c r="AT41" s="5">
        <v>-1.796843</v>
      </c>
      <c r="AU41" s="5">
        <v>-1.9041429999999999</v>
      </c>
      <c r="AV41" s="5">
        <v>-1.9676260000000001</v>
      </c>
      <c r="AW41" s="5">
        <v>-2.01959</v>
      </c>
      <c r="AX41" s="5">
        <v>-2.0556570000000001</v>
      </c>
      <c r="AY41" s="5">
        <v>-2.0769579999999999</v>
      </c>
      <c r="AZ41" s="5">
        <v>-2.0785390000000001</v>
      </c>
      <c r="BA41" s="5">
        <v>-2.0757979999999998</v>
      </c>
      <c r="BB41" s="5">
        <v>-2.0740829999999999</v>
      </c>
      <c r="BC41" s="5">
        <v>-2.0721410000000002</v>
      </c>
      <c r="BD41" s="5">
        <v>-2.0753659999999998</v>
      </c>
      <c r="BE41" s="5">
        <v>-2.0742080000000001</v>
      </c>
      <c r="BF41" s="5">
        <v>-2.0730680000000001</v>
      </c>
      <c r="BG41" s="5">
        <v>-2.0654779999999997</v>
      </c>
      <c r="BH41" s="5">
        <v>-2.060705</v>
      </c>
      <c r="BI41" s="5">
        <v>-2.0599729999999998</v>
      </c>
      <c r="BK41" t="s">
        <v>94</v>
      </c>
      <c r="BL41" s="5">
        <v>745.32743779891302</v>
      </c>
      <c r="BM41" s="5">
        <v>758.84156349346119</v>
      </c>
      <c r="BN41" s="5">
        <v>770.88012994407813</v>
      </c>
      <c r="BO41" s="5">
        <v>782.14931990244338</v>
      </c>
      <c r="BP41" s="5">
        <v>792.18437373462962</v>
      </c>
      <c r="BQ41" s="5">
        <v>802.72612122556598</v>
      </c>
      <c r="BR41" s="5">
        <v>813.44282125446659</v>
      </c>
      <c r="BS41" s="5">
        <v>823.92889575072172</v>
      </c>
      <c r="BT41" s="5">
        <v>834.40846485244924</v>
      </c>
      <c r="BU41" s="5">
        <v>843.37457636979059</v>
      </c>
      <c r="BV41" s="5">
        <v>850.88489423264843</v>
      </c>
      <c r="BW41" s="5">
        <v>858.58790698943801</v>
      </c>
      <c r="BX41" s="5">
        <v>865.43173038245425</v>
      </c>
      <c r="BY41" s="5">
        <v>872.60584843698996</v>
      </c>
      <c r="BZ41" s="5">
        <v>881.44507546766044</v>
      </c>
      <c r="CA41" s="5">
        <v>890.47187670723986</v>
      </c>
      <c r="CB41" s="5">
        <v>899.52954094153745</v>
      </c>
      <c r="CC41" s="5">
        <v>908.60890477671887</v>
      </c>
      <c r="CD41" s="5">
        <v>917.71025404140516</v>
      </c>
      <c r="CE41" s="5">
        <v>926.87556936226952</v>
      </c>
      <c r="CF41" s="5">
        <v>935.96544589155098</v>
      </c>
      <c r="CG41" s="5">
        <v>944.93024450124358</v>
      </c>
      <c r="CH41" s="5">
        <v>953.78078317109441</v>
      </c>
      <c r="CI41" s="5">
        <v>962.45986681731404</v>
      </c>
      <c r="CJ41" s="5">
        <v>971.05779932229029</v>
      </c>
      <c r="CK41" s="5">
        <v>979.52603364793219</v>
      </c>
      <c r="CL41" s="5">
        <v>987.92420942765875</v>
      </c>
      <c r="CM41" s="5">
        <v>996.15152491742583</v>
      </c>
      <c r="CN41" s="5">
        <v>1004.1884951356992</v>
      </c>
    </row>
    <row r="42" spans="1:92" x14ac:dyDescent="0.25">
      <c r="A42" t="s">
        <v>95</v>
      </c>
      <c r="B42" s="5">
        <v>0</v>
      </c>
      <c r="C42" s="5">
        <v>0</v>
      </c>
      <c r="D42" s="5">
        <v>0</v>
      </c>
      <c r="E42" s="5">
        <v>0</v>
      </c>
      <c r="F42" s="5">
        <v>0</v>
      </c>
      <c r="G42" s="5">
        <v>0</v>
      </c>
      <c r="H42" s="5">
        <v>0</v>
      </c>
      <c r="I42" s="5">
        <v>0</v>
      </c>
      <c r="J42" s="5">
        <v>0</v>
      </c>
      <c r="K42" s="5">
        <v>1.0103480000000001E-3</v>
      </c>
      <c r="L42" s="5">
        <v>-5.683125E-2</v>
      </c>
      <c r="M42" s="5">
        <v>-9.5055020000000004E-2</v>
      </c>
      <c r="N42" s="5">
        <v>-0.131856</v>
      </c>
      <c r="O42" s="5">
        <v>-0.14891599999999999</v>
      </c>
      <c r="P42" s="5">
        <v>-0.12013799999999999</v>
      </c>
      <c r="Q42" s="5">
        <v>-7.5554940000000001E-2</v>
      </c>
      <c r="R42" s="5">
        <v>-2.855943E-2</v>
      </c>
      <c r="S42" s="5">
        <v>2.1151690000000001E-2</v>
      </c>
      <c r="T42" s="5">
        <v>7.273752E-2</v>
      </c>
      <c r="U42" s="5">
        <v>0.122672</v>
      </c>
      <c r="V42" s="5">
        <v>0.16944100000000001</v>
      </c>
      <c r="W42" s="5">
        <v>0.21159</v>
      </c>
      <c r="X42" s="5">
        <v>0.248833</v>
      </c>
      <c r="Y42" s="5">
        <v>0.28039399999999998</v>
      </c>
      <c r="Z42" s="5">
        <v>0.30629200000000001</v>
      </c>
      <c r="AA42" s="5">
        <v>0.32600600000000002</v>
      </c>
      <c r="AB42" s="5">
        <v>0.33925100000000002</v>
      </c>
      <c r="AC42" s="5">
        <v>0.34544999999999998</v>
      </c>
      <c r="AD42" s="5">
        <v>0.344026</v>
      </c>
      <c r="AF42" t="s">
        <v>95</v>
      </c>
      <c r="AG42" s="5">
        <v>5.85204E-2</v>
      </c>
      <c r="AH42" s="5">
        <v>7.6984250000000004E-2</v>
      </c>
      <c r="AI42" s="5">
        <v>7.6817499999999997E-2</v>
      </c>
      <c r="AJ42" s="5">
        <v>6.9270280000000004E-2</v>
      </c>
      <c r="AK42" s="5">
        <v>4.0322889999999997E-3</v>
      </c>
      <c r="AL42" s="5">
        <v>-3.3836669999999999E-2</v>
      </c>
      <c r="AM42" s="5">
        <v>-5.2902530000000003E-2</v>
      </c>
      <c r="AN42" s="5">
        <v>-6.6450969999999998E-2</v>
      </c>
      <c r="AO42" s="5">
        <v>-7.1973919999999997E-2</v>
      </c>
      <c r="AP42" s="5">
        <v>-0.11702765200000001</v>
      </c>
      <c r="AQ42" s="5">
        <v>-0.19125025000000001</v>
      </c>
      <c r="AR42" s="5">
        <v>-0.22472202000000002</v>
      </c>
      <c r="AS42" s="5">
        <v>-0.24779000000000001</v>
      </c>
      <c r="AT42" s="5">
        <v>-0.23978484999999999</v>
      </c>
      <c r="AU42" s="5">
        <v>-0.18644743</v>
      </c>
      <c r="AV42" s="5">
        <v>-0.1053167</v>
      </c>
      <c r="AW42" s="5">
        <v>-2.93891677E-2</v>
      </c>
      <c r="AX42" s="5">
        <v>5.0331040000000001E-2</v>
      </c>
      <c r="AY42" s="5">
        <v>0.13054355000000001</v>
      </c>
      <c r="AZ42" s="5">
        <v>0.19936159000000001</v>
      </c>
      <c r="BA42" s="5">
        <v>0.26005740999999999</v>
      </c>
      <c r="BB42" s="5">
        <v>0.30999969999999999</v>
      </c>
      <c r="BC42" s="5">
        <v>0.35120400000000002</v>
      </c>
      <c r="BD42" s="5">
        <v>0.38001524999999997</v>
      </c>
      <c r="BE42" s="5">
        <v>0.39987958000000001</v>
      </c>
      <c r="BF42" s="5">
        <v>0.41406207</v>
      </c>
      <c r="BG42" s="5">
        <v>0.43163628000000004</v>
      </c>
      <c r="BH42" s="5">
        <v>0.44390162</v>
      </c>
      <c r="BI42" s="5">
        <v>0.449799</v>
      </c>
      <c r="BK42" t="s">
        <v>95</v>
      </c>
      <c r="BL42" s="5">
        <v>2605.0608911541231</v>
      </c>
      <c r="BM42" s="5">
        <v>2661.6032202071574</v>
      </c>
      <c r="BN42" s="5">
        <v>2715.4956324516515</v>
      </c>
      <c r="BO42" s="5">
        <v>2768.7671412128334</v>
      </c>
      <c r="BP42" s="5">
        <v>2820.3204938384065</v>
      </c>
      <c r="BQ42" s="5">
        <v>2876.7753974322518</v>
      </c>
      <c r="BR42" s="5">
        <v>2936.197214731822</v>
      </c>
      <c r="BS42" s="5">
        <v>2997.3820042900543</v>
      </c>
      <c r="BT42" s="5">
        <v>3058.5897416399139</v>
      </c>
      <c r="BU42" s="5">
        <v>3118.3769355390273</v>
      </c>
      <c r="BV42" s="5">
        <v>3176.8621781602728</v>
      </c>
      <c r="BW42" s="5">
        <v>3236.6354040735591</v>
      </c>
      <c r="BX42" s="5">
        <v>3294.621499976065</v>
      </c>
      <c r="BY42" s="5">
        <v>3353.3820815902764</v>
      </c>
      <c r="BZ42" s="5">
        <v>3413.6248619207076</v>
      </c>
      <c r="CA42" s="5">
        <v>3475.0705282726772</v>
      </c>
      <c r="CB42" s="5">
        <v>3536.5067435702113</v>
      </c>
      <c r="CC42" s="5">
        <v>3598.3702142929919</v>
      </c>
      <c r="CD42" s="5">
        <v>3660.6147518459475</v>
      </c>
      <c r="CE42" s="5">
        <v>3722.7729904360649</v>
      </c>
      <c r="CF42" s="5">
        <v>3784.9507359524928</v>
      </c>
      <c r="CG42" s="5">
        <v>3847.0368268219645</v>
      </c>
      <c r="CH42" s="5">
        <v>3909.079900698066</v>
      </c>
      <c r="CI42" s="5">
        <v>3970.8994225275583</v>
      </c>
      <c r="CJ42" s="5">
        <v>4032.5794083211008</v>
      </c>
      <c r="CK42" s="5">
        <v>4094.1966739949535</v>
      </c>
      <c r="CL42" s="5">
        <v>4156.0701581939156</v>
      </c>
      <c r="CM42" s="5">
        <v>4217.7951197704706</v>
      </c>
      <c r="CN42" s="5">
        <v>4279.2567778283255</v>
      </c>
    </row>
    <row r="43" spans="1:92" x14ac:dyDescent="0.25">
      <c r="A43" t="s">
        <v>96</v>
      </c>
      <c r="B43" s="5">
        <v>0</v>
      </c>
      <c r="C43" s="5">
        <v>0</v>
      </c>
      <c r="D43" s="5">
        <v>0</v>
      </c>
      <c r="E43" s="5">
        <v>0</v>
      </c>
      <c r="F43" s="5">
        <v>0</v>
      </c>
      <c r="G43" s="5">
        <v>0</v>
      </c>
      <c r="H43" s="5">
        <v>0</v>
      </c>
      <c r="I43" s="5">
        <v>0</v>
      </c>
      <c r="J43" s="5">
        <v>0</v>
      </c>
      <c r="K43" s="5">
        <v>-0.25303199999999998</v>
      </c>
      <c r="L43" s="5">
        <v>-0.88373599999999997</v>
      </c>
      <c r="M43" s="5">
        <v>-1.2925500000000001</v>
      </c>
      <c r="N43" s="5">
        <v>-1.65032</v>
      </c>
      <c r="O43" s="5">
        <v>-1.8493299999999999</v>
      </c>
      <c r="P43" s="5">
        <v>-1.75362</v>
      </c>
      <c r="Q43" s="5">
        <v>-1.6415500000000001</v>
      </c>
      <c r="R43" s="5">
        <v>-1.5579799999999999</v>
      </c>
      <c r="S43" s="5">
        <v>-1.47675</v>
      </c>
      <c r="T43" s="5">
        <v>-1.3972599999999999</v>
      </c>
      <c r="U43" s="5">
        <v>-1.3246899999999999</v>
      </c>
      <c r="V43" s="5">
        <v>-1.25709</v>
      </c>
      <c r="W43" s="5">
        <v>-1.1954199999999999</v>
      </c>
      <c r="X43" s="5">
        <v>-1.1386400000000001</v>
      </c>
      <c r="Y43" s="5">
        <v>-1.08741</v>
      </c>
      <c r="Z43" s="5">
        <v>-1.0406200000000001</v>
      </c>
      <c r="AA43" s="5">
        <v>-0.99779300000000004</v>
      </c>
      <c r="AB43" s="5">
        <v>-0.95843999999999996</v>
      </c>
      <c r="AC43" s="5">
        <v>-0.92274500000000004</v>
      </c>
      <c r="AD43" s="5">
        <v>-0.89015900000000003</v>
      </c>
      <c r="AF43" t="s">
        <v>96</v>
      </c>
      <c r="AG43" s="5">
        <v>1.9236099999999999E-2</v>
      </c>
      <c r="AH43" s="5">
        <v>1.6283519999999999E-2</v>
      </c>
      <c r="AI43" s="5">
        <v>9.6589320000000003E-3</v>
      </c>
      <c r="AJ43" s="5">
        <v>4.0632819999999997E-3</v>
      </c>
      <c r="AK43" s="5">
        <v>-0.18493499999999999</v>
      </c>
      <c r="AL43" s="5">
        <v>-0.22629199999999999</v>
      </c>
      <c r="AM43" s="5">
        <v>-0.22715199999999999</v>
      </c>
      <c r="AN43" s="5">
        <v>-0.225774</v>
      </c>
      <c r="AO43" s="5">
        <v>-0.22328300000000001</v>
      </c>
      <c r="AP43" s="5">
        <v>-0.61830199999999991</v>
      </c>
      <c r="AQ43" s="5">
        <v>-1.2465679999999999</v>
      </c>
      <c r="AR43" s="5">
        <v>-1.642617</v>
      </c>
      <c r="AS43" s="5">
        <v>-1.9764900000000001</v>
      </c>
      <c r="AT43" s="5">
        <v>-2.1440429999999999</v>
      </c>
      <c r="AU43" s="5">
        <v>-2.0212759999999999</v>
      </c>
      <c r="AV43" s="5">
        <v>-1.8743450000000001</v>
      </c>
      <c r="AW43" s="5">
        <v>-1.7620969999999998</v>
      </c>
      <c r="AX43" s="5">
        <v>-1.650272</v>
      </c>
      <c r="AY43" s="5">
        <v>-1.5458019999999999</v>
      </c>
      <c r="AZ43" s="5">
        <v>-1.4524309999999998</v>
      </c>
      <c r="BA43" s="5">
        <v>-1.367346</v>
      </c>
      <c r="BB43" s="5">
        <v>-1.2916794999999999</v>
      </c>
      <c r="BC43" s="5">
        <v>-1.22444189</v>
      </c>
      <c r="BD43" s="5">
        <v>-1.1674068900000001</v>
      </c>
      <c r="BE43" s="5">
        <v>-1.1181311100000002</v>
      </c>
      <c r="BF43" s="5">
        <v>-1.0729454199999999</v>
      </c>
      <c r="BG43" s="5">
        <v>-1.02557107</v>
      </c>
      <c r="BH43" s="5">
        <v>-0.98226524999999998</v>
      </c>
      <c r="BI43" s="5">
        <v>-0.94225302</v>
      </c>
      <c r="BK43" t="s">
        <v>96</v>
      </c>
      <c r="BL43" s="5">
        <v>1892.7470021616953</v>
      </c>
      <c r="BM43" s="5">
        <v>1929.8842096929889</v>
      </c>
      <c r="BN43" s="5">
        <v>1963.6820739238842</v>
      </c>
      <c r="BO43" s="5">
        <v>1996.8447798744348</v>
      </c>
      <c r="BP43" s="5">
        <v>2026.1599726016407</v>
      </c>
      <c r="BQ43" s="5">
        <v>2054.966391438345</v>
      </c>
      <c r="BR43" s="5">
        <v>2096.4959392071437</v>
      </c>
      <c r="BS43" s="5">
        <v>2139.800699923609</v>
      </c>
      <c r="BT43" s="5">
        <v>2185.4457473545476</v>
      </c>
      <c r="BU43" s="5">
        <v>2223.9987019706318</v>
      </c>
      <c r="BV43" s="5">
        <v>2258.0350040428671</v>
      </c>
      <c r="BW43" s="5">
        <v>2297.7959259804793</v>
      </c>
      <c r="BX43" s="5">
        <v>2336.7776299430975</v>
      </c>
      <c r="BY43" s="5">
        <v>2379.3781023748311</v>
      </c>
      <c r="BZ43" s="5">
        <v>2429.1644878161019</v>
      </c>
      <c r="CA43" s="5">
        <v>2479.7991609843834</v>
      </c>
      <c r="CB43" s="5">
        <v>2529.67585583654</v>
      </c>
      <c r="CC43" s="5">
        <v>2579.8572294873957</v>
      </c>
      <c r="CD43" s="5">
        <v>2629.7398288315358</v>
      </c>
      <c r="CE43" s="5">
        <v>2679.9527745846417</v>
      </c>
      <c r="CF43" s="5">
        <v>2730.2397795618581</v>
      </c>
      <c r="CG43" s="5">
        <v>2780.6277522277055</v>
      </c>
      <c r="CH43" s="5">
        <v>2830.9933810616917</v>
      </c>
      <c r="CI43" s="5">
        <v>2881.3489805632667</v>
      </c>
      <c r="CJ43" s="5">
        <v>2931.6925840028971</v>
      </c>
      <c r="CK43" s="5">
        <v>2982.1455858799677</v>
      </c>
      <c r="CL43" s="5">
        <v>3032.8623375569487</v>
      </c>
      <c r="CM43" s="5">
        <v>3083.6247942487284</v>
      </c>
      <c r="CN43" s="5">
        <v>3134.4163232604651</v>
      </c>
    </row>
    <row r="44" spans="1:92" x14ac:dyDescent="0.25">
      <c r="A44" t="s">
        <v>97</v>
      </c>
      <c r="B44" s="5">
        <v>0</v>
      </c>
      <c r="C44" s="5">
        <v>0</v>
      </c>
      <c r="D44" s="5">
        <v>0</v>
      </c>
      <c r="E44" s="5">
        <v>0</v>
      </c>
      <c r="F44" s="5">
        <v>0</v>
      </c>
      <c r="G44" s="5">
        <v>0</v>
      </c>
      <c r="H44" s="5">
        <v>0</v>
      </c>
      <c r="I44" s="5">
        <v>0</v>
      </c>
      <c r="J44" s="5">
        <v>0</v>
      </c>
      <c r="K44" s="5">
        <v>-0.57165600000000005</v>
      </c>
      <c r="L44" s="5">
        <v>-2.1192500000000001</v>
      </c>
      <c r="M44" s="5">
        <v>-3.10791</v>
      </c>
      <c r="N44" s="5">
        <v>-4.0203199999999999</v>
      </c>
      <c r="O44" s="5">
        <v>-4.5574500000000002</v>
      </c>
      <c r="P44" s="5">
        <v>-4.3807099999999997</v>
      </c>
      <c r="Q44" s="5">
        <v>-4.20336</v>
      </c>
      <c r="R44" s="5">
        <v>-4.1383999999999999</v>
      </c>
      <c r="S44" s="5">
        <v>-4.1094799999999996</v>
      </c>
      <c r="T44" s="5">
        <v>-4.0871199999999996</v>
      </c>
      <c r="U44" s="5">
        <v>-4.1034800000000002</v>
      </c>
      <c r="V44" s="5">
        <v>-4.1396199999999999</v>
      </c>
      <c r="W44" s="5">
        <v>-4.1961899999999996</v>
      </c>
      <c r="X44" s="5">
        <v>-4.2640500000000001</v>
      </c>
      <c r="Y44" s="5">
        <v>-4.3464</v>
      </c>
      <c r="Z44" s="5">
        <v>-4.4388899999999998</v>
      </c>
      <c r="AA44" s="5">
        <v>-4.5423499999999999</v>
      </c>
      <c r="AB44" s="5">
        <v>-4.6559799999999996</v>
      </c>
      <c r="AC44" s="5">
        <v>-4.7824999999999998</v>
      </c>
      <c r="AD44" s="5">
        <v>-4.9224399999999999</v>
      </c>
      <c r="AF44" t="s">
        <v>97</v>
      </c>
      <c r="AG44" s="5">
        <v>0.29446499999999998</v>
      </c>
      <c r="AH44" s="5">
        <v>0.28068900000000002</v>
      </c>
      <c r="AI44" s="5">
        <v>0.26222899999999999</v>
      </c>
      <c r="AJ44" s="5">
        <v>0.26716000000000001</v>
      </c>
      <c r="AK44" s="5">
        <v>-0.27350400000000002</v>
      </c>
      <c r="AL44" s="5">
        <v>-0.29130299999999998</v>
      </c>
      <c r="AM44" s="5">
        <v>-0.24973200000000001</v>
      </c>
      <c r="AN44" s="5">
        <v>-0.230596</v>
      </c>
      <c r="AO44" s="5">
        <v>-0.21693000000000001</v>
      </c>
      <c r="AP44" s="5">
        <v>-1.2422470000000001</v>
      </c>
      <c r="AQ44" s="5">
        <v>-2.7217980000000002</v>
      </c>
      <c r="AR44" s="5">
        <v>-3.6287639999999999</v>
      </c>
      <c r="AS44" s="5">
        <v>-4.4633000000000003</v>
      </c>
      <c r="AT44" s="5">
        <v>-4.9132120000000006</v>
      </c>
      <c r="AU44" s="5">
        <v>-4.6872489999999996</v>
      </c>
      <c r="AV44" s="5">
        <v>-4.4341710000000001</v>
      </c>
      <c r="AW44" s="5">
        <v>-4.3216419999999998</v>
      </c>
      <c r="AX44" s="5">
        <v>-4.2384729999999999</v>
      </c>
      <c r="AY44" s="5">
        <v>-4.1704632899999998</v>
      </c>
      <c r="AZ44" s="5">
        <v>-4.1657028500000006</v>
      </c>
      <c r="BA44" s="5">
        <v>-4.1813012699999996</v>
      </c>
      <c r="BB44" s="5">
        <v>-4.2237887999999995</v>
      </c>
      <c r="BC44" s="5">
        <v>-4.2806313200000004</v>
      </c>
      <c r="BD44" s="5">
        <v>-4.3620990700000002</v>
      </c>
      <c r="BE44" s="5">
        <v>-4.4573628300000001</v>
      </c>
      <c r="BF44" s="5">
        <v>-4.55775709</v>
      </c>
      <c r="BG44" s="5">
        <v>-4.6454819899999995</v>
      </c>
      <c r="BH44" s="5">
        <v>-4.7491096599999993</v>
      </c>
      <c r="BI44" s="5">
        <v>-4.8668711299999998</v>
      </c>
      <c r="BK44" t="s">
        <v>97</v>
      </c>
      <c r="BL44" s="5">
        <v>216.89015229251095</v>
      </c>
      <c r="BM44" s="5">
        <v>223.09104151199526</v>
      </c>
      <c r="BN44" s="5">
        <v>227.66646565138979</v>
      </c>
      <c r="BO44" s="5">
        <v>232.86662876157737</v>
      </c>
      <c r="BP44" s="5">
        <v>237.33087224608204</v>
      </c>
      <c r="BQ44" s="5">
        <v>245.70521124170048</v>
      </c>
      <c r="BR44" s="5">
        <v>256.05077087888691</v>
      </c>
      <c r="BS44" s="5">
        <v>266.74014256873312</v>
      </c>
      <c r="BT44" s="5">
        <v>278.3134091887411</v>
      </c>
      <c r="BU44" s="5">
        <v>287.10611513232874</v>
      </c>
      <c r="BV44" s="5">
        <v>294.47661706400379</v>
      </c>
      <c r="BW44" s="5">
        <v>303.62684049026745</v>
      </c>
      <c r="BX44" s="5">
        <v>311.2926963823964</v>
      </c>
      <c r="BY44" s="5">
        <v>320.41764525928642</v>
      </c>
      <c r="BZ44" s="5">
        <v>332.11036305219562</v>
      </c>
      <c r="CA44" s="5">
        <v>344.29570883685091</v>
      </c>
      <c r="CB44" s="5">
        <v>356.27835020642141</v>
      </c>
      <c r="CC44" s="5">
        <v>368.47267544227867</v>
      </c>
      <c r="CD44" s="5">
        <v>380.92511700186594</v>
      </c>
      <c r="CE44" s="5">
        <v>393.41562394705153</v>
      </c>
      <c r="CF44" s="5">
        <v>406.09377754012411</v>
      </c>
      <c r="CG44" s="5">
        <v>418.92558996918626</v>
      </c>
      <c r="CH44" s="5">
        <v>431.95156039666193</v>
      </c>
      <c r="CI44" s="5">
        <v>445.10942970485507</v>
      </c>
      <c r="CJ44" s="5">
        <v>458.4309579417739</v>
      </c>
      <c r="CK44" s="5">
        <v>471.94239483239238</v>
      </c>
      <c r="CL44" s="5">
        <v>485.72021570677123</v>
      </c>
      <c r="CM44" s="5">
        <v>499.60894262613408</v>
      </c>
      <c r="CN44" s="5">
        <v>513.59510906243588</v>
      </c>
    </row>
    <row r="45" spans="1:92" x14ac:dyDescent="0.25">
      <c r="A45" t="s">
        <v>98</v>
      </c>
      <c r="B45" s="5">
        <v>0</v>
      </c>
      <c r="C45" s="5">
        <v>0</v>
      </c>
      <c r="D45" s="5">
        <v>0</v>
      </c>
      <c r="E45" s="5">
        <v>0</v>
      </c>
      <c r="F45" s="5">
        <v>0</v>
      </c>
      <c r="G45" s="5">
        <v>0</v>
      </c>
      <c r="H45" s="5">
        <v>0</v>
      </c>
      <c r="I45" s="5">
        <v>0</v>
      </c>
      <c r="J45" s="5">
        <v>0</v>
      </c>
      <c r="K45" s="5">
        <v>-0.478379</v>
      </c>
      <c r="L45" s="5">
        <v>-1.6121700000000001</v>
      </c>
      <c r="M45" s="5">
        <v>-2.23672</v>
      </c>
      <c r="N45" s="5">
        <v>-2.7329599999999998</v>
      </c>
      <c r="O45" s="5">
        <v>-2.93228</v>
      </c>
      <c r="P45" s="5">
        <v>-2.6193499999999998</v>
      </c>
      <c r="Q45" s="5">
        <v>-2.3501500000000002</v>
      </c>
      <c r="R45" s="5">
        <v>-2.18188</v>
      </c>
      <c r="S45" s="5">
        <v>-2.0443799999999999</v>
      </c>
      <c r="T45" s="5">
        <v>-1.92669</v>
      </c>
      <c r="U45" s="5">
        <v>-1.8317099999999999</v>
      </c>
      <c r="V45" s="5">
        <v>-1.75044</v>
      </c>
      <c r="W45" s="5">
        <v>-1.6815</v>
      </c>
      <c r="X45" s="5">
        <v>-1.62079</v>
      </c>
      <c r="Y45" s="5">
        <v>-1.5681799999999999</v>
      </c>
      <c r="Z45" s="5">
        <v>-1.52067</v>
      </c>
      <c r="AA45" s="5">
        <v>-1.4766300000000001</v>
      </c>
      <c r="AB45" s="5">
        <v>-1.43462</v>
      </c>
      <c r="AC45" s="5">
        <v>-1.39479</v>
      </c>
      <c r="AD45" s="5">
        <v>-1.3556900000000001</v>
      </c>
      <c r="AF45" t="s">
        <v>98</v>
      </c>
      <c r="AG45" s="5">
        <v>3.4917490000000002E-2</v>
      </c>
      <c r="AH45" s="5">
        <v>3.2347149999999998E-2</v>
      </c>
      <c r="AI45" s="5">
        <v>2.3365589999999999E-2</v>
      </c>
      <c r="AJ45" s="5">
        <v>1.584176E-2</v>
      </c>
      <c r="AK45" s="5">
        <v>-0.33580300000000002</v>
      </c>
      <c r="AL45" s="5">
        <v>-0.37908500000000001</v>
      </c>
      <c r="AM45" s="5">
        <v>-0.35616700000000001</v>
      </c>
      <c r="AN45" s="5">
        <v>-0.33858700000000003</v>
      </c>
      <c r="AO45" s="5">
        <v>-0.331424</v>
      </c>
      <c r="AP45" s="5">
        <v>-1.0854979999999999</v>
      </c>
      <c r="AQ45" s="5">
        <v>-2.1979990000000003</v>
      </c>
      <c r="AR45" s="5">
        <v>-2.7995169999999998</v>
      </c>
      <c r="AS45" s="5">
        <v>-3.2595609999999997</v>
      </c>
      <c r="AT45" s="5">
        <v>-3.4176850000000001</v>
      </c>
      <c r="AU45" s="5">
        <v>-3.0728979999999999</v>
      </c>
      <c r="AV45" s="5">
        <v>-2.7640820000000001</v>
      </c>
      <c r="AW45" s="5">
        <v>-2.565531</v>
      </c>
      <c r="AX45" s="5">
        <v>-2.3960689999999998</v>
      </c>
      <c r="AY45" s="5">
        <v>-2.2580520000000002</v>
      </c>
      <c r="AZ45" s="5">
        <v>-2.1436829999999998</v>
      </c>
      <c r="BA45" s="5">
        <v>-2.0479189999999998</v>
      </c>
      <c r="BB45" s="5">
        <v>-1.9686889999999999</v>
      </c>
      <c r="BC45" s="5">
        <v>-1.9033869999999999</v>
      </c>
      <c r="BD45" s="5">
        <v>-1.8521799999999999</v>
      </c>
      <c r="BE45" s="5">
        <v>-1.8104819999999999</v>
      </c>
      <c r="BF45" s="5">
        <v>-1.7725780000000002</v>
      </c>
      <c r="BG45" s="5">
        <v>-1.7299690000000001</v>
      </c>
      <c r="BH45" s="5">
        <v>-1.689972</v>
      </c>
      <c r="BI45" s="5">
        <v>-1.6510100000000001</v>
      </c>
      <c r="BK45" t="s">
        <v>98</v>
      </c>
      <c r="BL45" s="5">
        <v>3292.1110948627993</v>
      </c>
      <c r="BM45" s="5">
        <v>3343.9519572515405</v>
      </c>
      <c r="BN45" s="5">
        <v>3385.0008746884751</v>
      </c>
      <c r="BO45" s="5">
        <v>3424.2362489879288</v>
      </c>
      <c r="BP45" s="5">
        <v>3451.5775250177458</v>
      </c>
      <c r="BQ45" s="5">
        <v>3476.7376229332813</v>
      </c>
      <c r="BR45" s="5">
        <v>3544.777833501319</v>
      </c>
      <c r="BS45" s="5">
        <v>3615.2516337296342</v>
      </c>
      <c r="BT45" s="5">
        <v>3691.9525582309884</v>
      </c>
      <c r="BU45" s="5">
        <v>3744.0245851923692</v>
      </c>
      <c r="BV45" s="5">
        <v>3783.092668263454</v>
      </c>
      <c r="BW45" s="5">
        <v>3841.4352767089513</v>
      </c>
      <c r="BX45" s="5">
        <v>3897.7071018825345</v>
      </c>
      <c r="BY45" s="5">
        <v>3964.2601691968066</v>
      </c>
      <c r="BZ45" s="5">
        <v>4051.3892875249453</v>
      </c>
      <c r="CA45" s="5">
        <v>4137.2163915831397</v>
      </c>
      <c r="CB45" s="5">
        <v>4218.3015062725017</v>
      </c>
      <c r="CC45" s="5">
        <v>4298.6606809419109</v>
      </c>
      <c r="CD45" s="5">
        <v>4376.7795171342859</v>
      </c>
      <c r="CE45" s="5">
        <v>4455.4786547696031</v>
      </c>
      <c r="CF45" s="5">
        <v>4533.7388662904195</v>
      </c>
      <c r="CG45" s="5">
        <v>4611.8516588468492</v>
      </c>
      <c r="CH45" s="5">
        <v>4689.4649942520537</v>
      </c>
      <c r="CI45" s="5">
        <v>4766.830075704981</v>
      </c>
      <c r="CJ45" s="5">
        <v>4843.9780719396767</v>
      </c>
      <c r="CK45" s="5">
        <v>4921.2900969644861</v>
      </c>
      <c r="CL45" s="5">
        <v>4999.1229772761289</v>
      </c>
      <c r="CM45" s="5">
        <v>5077.0707743037638</v>
      </c>
      <c r="CN45" s="5">
        <v>5155.1583976001948</v>
      </c>
    </row>
    <row r="46" spans="1:92" x14ac:dyDescent="0.25">
      <c r="A46" t="s">
        <v>99</v>
      </c>
      <c r="B46" s="5">
        <v>0</v>
      </c>
      <c r="C46" s="5">
        <v>0</v>
      </c>
      <c r="D46" s="5">
        <v>0</v>
      </c>
      <c r="E46" s="5">
        <v>0</v>
      </c>
      <c r="F46" s="5">
        <v>0</v>
      </c>
      <c r="G46" s="5">
        <v>0</v>
      </c>
      <c r="H46" s="5">
        <v>0</v>
      </c>
      <c r="I46" s="5">
        <v>0</v>
      </c>
      <c r="J46" s="5">
        <v>0</v>
      </c>
      <c r="K46" s="5">
        <v>-5.3327310000000003E-2</v>
      </c>
      <c r="L46" s="5">
        <v>-0.14808399999999999</v>
      </c>
      <c r="M46" s="5">
        <v>-0.18642700000000001</v>
      </c>
      <c r="N46" s="5">
        <v>-0.19475300000000001</v>
      </c>
      <c r="O46" s="5">
        <v>-0.16519300000000001</v>
      </c>
      <c r="P46" s="5">
        <v>-0.100104</v>
      </c>
      <c r="Q46" s="5">
        <v>-3.5642939999999998E-2</v>
      </c>
      <c r="R46" s="5">
        <v>1.728064E-2</v>
      </c>
      <c r="S46" s="5">
        <v>6.0956089999999997E-2</v>
      </c>
      <c r="T46" s="5">
        <v>9.6104830000000002E-2</v>
      </c>
      <c r="U46" s="5">
        <v>0.12166299999999999</v>
      </c>
      <c r="V46" s="5">
        <v>0.13839399999999999</v>
      </c>
      <c r="W46" s="5">
        <v>0.14688100000000001</v>
      </c>
      <c r="X46" s="5">
        <v>0.14829100000000001</v>
      </c>
      <c r="Y46" s="5">
        <v>0.143202</v>
      </c>
      <c r="Z46" s="5">
        <v>0.13258800000000001</v>
      </c>
      <c r="AA46" s="5">
        <v>0.116914</v>
      </c>
      <c r="AB46" s="5">
        <v>9.6624710000000003E-2</v>
      </c>
      <c r="AC46" s="5">
        <v>7.1798749999999995E-2</v>
      </c>
      <c r="AD46" s="5">
        <v>4.2477090000000002E-2</v>
      </c>
      <c r="AF46" t="s">
        <v>99</v>
      </c>
      <c r="AG46" s="5">
        <v>8.349977E-4</v>
      </c>
      <c r="AH46" s="5">
        <v>-1.151198E-2</v>
      </c>
      <c r="AI46" s="5">
        <v>-2.4799620000000001E-2</v>
      </c>
      <c r="AJ46" s="5">
        <v>-3.6127039999999999E-2</v>
      </c>
      <c r="AK46" s="5">
        <v>-6.0855119999999999E-2</v>
      </c>
      <c r="AL46" s="5">
        <v>-6.6905359999999997E-2</v>
      </c>
      <c r="AM46" s="5">
        <v>-6.2387329999999998E-2</v>
      </c>
      <c r="AN46" s="5">
        <v>-5.5674149999999999E-2</v>
      </c>
      <c r="AO46" s="5">
        <v>-4.4647680000000002E-2</v>
      </c>
      <c r="AP46" s="5">
        <v>-7.5342619999999999E-2</v>
      </c>
      <c r="AQ46" s="5">
        <v>-0.15575325600000001</v>
      </c>
      <c r="AR46" s="5">
        <v>-0.16972899000000002</v>
      </c>
      <c r="AS46" s="5">
        <v>-0.14740859000000001</v>
      </c>
      <c r="AT46" s="5">
        <v>-8.194222000000001E-2</v>
      </c>
      <c r="AU46" s="5">
        <v>1.7273999999999998E-2</v>
      </c>
      <c r="AV46" s="5">
        <v>0.12394506000000001</v>
      </c>
      <c r="AW46" s="5">
        <v>0.20954864000000001</v>
      </c>
      <c r="AX46" s="5">
        <v>0.28552609000000001</v>
      </c>
      <c r="AY46" s="5">
        <v>0.35184782999999997</v>
      </c>
      <c r="AZ46" s="5">
        <v>0.39943899999999999</v>
      </c>
      <c r="BA46" s="5">
        <v>0.43369999999999997</v>
      </c>
      <c r="BB46" s="5">
        <v>0.45374899999999996</v>
      </c>
      <c r="BC46" s="5">
        <v>0.46334599999999998</v>
      </c>
      <c r="BD46" s="5">
        <v>0.46021299999999998</v>
      </c>
      <c r="BE46" s="5">
        <v>0.44916500000000004</v>
      </c>
      <c r="BF46" s="5">
        <v>0.43344100000000002</v>
      </c>
      <c r="BG46" s="5">
        <v>0.42160270999999999</v>
      </c>
      <c r="BH46" s="5">
        <v>0.40586275000000005</v>
      </c>
      <c r="BI46" s="5">
        <v>0.38643009</v>
      </c>
      <c r="BK46" t="s">
        <v>99</v>
      </c>
      <c r="BL46" s="5">
        <v>1018.3166938557758</v>
      </c>
      <c r="BM46" s="5">
        <v>1036.592929841059</v>
      </c>
      <c r="BN46" s="5">
        <v>1054.4592329127631</v>
      </c>
      <c r="BO46" s="5">
        <v>1072.934308270492</v>
      </c>
      <c r="BP46" s="5">
        <v>1091.8774935581953</v>
      </c>
      <c r="BQ46" s="5">
        <v>1112.7539816584751</v>
      </c>
      <c r="BR46" s="5">
        <v>1134.7130657108253</v>
      </c>
      <c r="BS46" s="5">
        <v>1157.196845431441</v>
      </c>
      <c r="BT46" s="5">
        <v>1180.1308691799425</v>
      </c>
      <c r="BU46" s="5">
        <v>1202.5650013665586</v>
      </c>
      <c r="BV46" s="5">
        <v>1224.2691357494607</v>
      </c>
      <c r="BW46" s="5">
        <v>1246.7440739836959</v>
      </c>
      <c r="BX46" s="5">
        <v>1268.948355876305</v>
      </c>
      <c r="BY46" s="5">
        <v>1291.7382486100282</v>
      </c>
      <c r="BZ46" s="5">
        <v>1315.0482916400533</v>
      </c>
      <c r="CA46" s="5">
        <v>1338.6182574536654</v>
      </c>
      <c r="CB46" s="5">
        <v>1362.0298912575981</v>
      </c>
      <c r="CC46" s="5">
        <v>1385.4667475764688</v>
      </c>
      <c r="CD46" s="5">
        <v>1408.9455201321045</v>
      </c>
      <c r="CE46" s="5">
        <v>1432.3134921642352</v>
      </c>
      <c r="CF46" s="5">
        <v>1455.6376834853365</v>
      </c>
      <c r="CG46" s="5">
        <v>1478.8960762097086</v>
      </c>
      <c r="CH46" s="5">
        <v>1502.1295426676008</v>
      </c>
      <c r="CI46" s="5">
        <v>1525.2881462262021</v>
      </c>
      <c r="CJ46" s="5">
        <v>1548.4257960118337</v>
      </c>
      <c r="CK46" s="5">
        <v>1571.5729776440508</v>
      </c>
      <c r="CL46" s="5">
        <v>1594.8464526565981</v>
      </c>
      <c r="CM46" s="5">
        <v>1618.1077688057935</v>
      </c>
      <c r="CN46" s="5">
        <v>1641.3382580075672</v>
      </c>
    </row>
    <row r="47" spans="1:92" x14ac:dyDescent="0.25">
      <c r="A47" t="s">
        <v>100</v>
      </c>
      <c r="B47" s="5">
        <v>0</v>
      </c>
      <c r="C47" s="5">
        <v>0</v>
      </c>
      <c r="D47" s="5">
        <v>0</v>
      </c>
      <c r="E47" s="5">
        <v>0</v>
      </c>
      <c r="F47" s="5">
        <v>0</v>
      </c>
      <c r="G47" s="5">
        <v>0</v>
      </c>
      <c r="H47" s="5">
        <v>0</v>
      </c>
      <c r="I47" s="5">
        <v>0</v>
      </c>
      <c r="J47" s="5">
        <v>0</v>
      </c>
      <c r="K47" s="5">
        <v>-1.210345E-2</v>
      </c>
      <c r="L47" s="5">
        <v>-6.5585440000000004E-3</v>
      </c>
      <c r="M47" s="5">
        <v>3.3453440000000001E-2</v>
      </c>
      <c r="N47" s="5">
        <v>0.10216699999999999</v>
      </c>
      <c r="O47" s="5">
        <v>0.189717</v>
      </c>
      <c r="P47" s="5">
        <v>0.27038200000000001</v>
      </c>
      <c r="Q47" s="5">
        <v>0.34379399999999999</v>
      </c>
      <c r="R47" s="5">
        <v>0.40734500000000001</v>
      </c>
      <c r="S47" s="5">
        <v>0.46245399999999998</v>
      </c>
      <c r="T47" s="5">
        <v>0.50861699999999999</v>
      </c>
      <c r="U47" s="5">
        <v>0.54674</v>
      </c>
      <c r="V47" s="5">
        <v>0.57616299999999998</v>
      </c>
      <c r="W47" s="5">
        <v>0.59686399999999995</v>
      </c>
      <c r="X47" s="5">
        <v>0.60885100000000003</v>
      </c>
      <c r="Y47" s="5">
        <v>0.61218499999999998</v>
      </c>
      <c r="Z47" s="5">
        <v>0.60704899999999995</v>
      </c>
      <c r="AA47" s="5">
        <v>0.59337799999999996</v>
      </c>
      <c r="AB47" s="5">
        <v>0.57109600000000005</v>
      </c>
      <c r="AC47" s="5">
        <v>0.53998299999999999</v>
      </c>
      <c r="AD47" s="5">
        <v>0.49972800000000001</v>
      </c>
      <c r="AF47" t="s">
        <v>100</v>
      </c>
      <c r="AG47" s="5">
        <v>2.888032E-3</v>
      </c>
      <c r="AH47" s="5">
        <v>-1.040484E-2</v>
      </c>
      <c r="AI47" s="5">
        <v>-2.805823E-2</v>
      </c>
      <c r="AJ47" s="5">
        <v>-4.540512E-2</v>
      </c>
      <c r="AK47" s="5">
        <v>-6.3914369999999998E-2</v>
      </c>
      <c r="AL47" s="5">
        <v>-7.5524999999999995E-2</v>
      </c>
      <c r="AM47" s="5">
        <v>-7.5593560000000004E-2</v>
      </c>
      <c r="AN47" s="5">
        <v>-7.2120950000000003E-2</v>
      </c>
      <c r="AO47" s="5">
        <v>-6.0134470000000002E-2</v>
      </c>
      <c r="AP47" s="5">
        <v>-3.8550670000000002E-2</v>
      </c>
      <c r="AQ47" s="5">
        <v>-4.35666E-3</v>
      </c>
      <c r="AR47" s="5">
        <v>7.5657450000000001E-2</v>
      </c>
      <c r="AS47" s="5">
        <v>0.19101013999999999</v>
      </c>
      <c r="AT47" s="5">
        <v>0.333202</v>
      </c>
      <c r="AU47" s="5">
        <v>0.46814299999999998</v>
      </c>
      <c r="AV47" s="5">
        <v>0.60637199999999991</v>
      </c>
      <c r="AW47" s="5">
        <v>0.72958100000000004</v>
      </c>
      <c r="AX47" s="5">
        <v>0.84617199999999992</v>
      </c>
      <c r="AY47" s="5">
        <v>0.95459000000000005</v>
      </c>
      <c r="AZ47" s="5">
        <v>1.045898</v>
      </c>
      <c r="BA47" s="5">
        <v>1.1238920000000001</v>
      </c>
      <c r="BB47" s="5">
        <v>1.1868799999999999</v>
      </c>
      <c r="BC47" s="5">
        <v>1.236591</v>
      </c>
      <c r="BD47" s="5">
        <v>1.2702659999999999</v>
      </c>
      <c r="BE47" s="5">
        <v>1.2902269999999998</v>
      </c>
      <c r="BF47" s="5">
        <v>1.2995829999999999</v>
      </c>
      <c r="BG47" s="5">
        <v>1.3063370000000001</v>
      </c>
      <c r="BH47" s="5">
        <v>1.3043629999999999</v>
      </c>
      <c r="BI47" s="5">
        <v>1.293569</v>
      </c>
      <c r="BK47" t="s">
        <v>100</v>
      </c>
      <c r="BL47" s="5">
        <v>2938.2038277371298</v>
      </c>
      <c r="BM47" s="5">
        <v>3001.3237942610544</v>
      </c>
      <c r="BN47" s="5">
        <v>3064.5235664292786</v>
      </c>
      <c r="BO47" s="5">
        <v>3129.0176930603611</v>
      </c>
      <c r="BP47" s="5">
        <v>3194.7524182347761</v>
      </c>
      <c r="BQ47" s="5">
        <v>3263.6322221682362</v>
      </c>
      <c r="BR47" s="5">
        <v>3334.2627560426249</v>
      </c>
      <c r="BS47" s="5">
        <v>3406.1618138286258</v>
      </c>
      <c r="BT47" s="5">
        <v>3479.0084011070753</v>
      </c>
      <c r="BU47" s="5">
        <v>3552.2812778836778</v>
      </c>
      <c r="BV47" s="5">
        <v>3625.8174110397713</v>
      </c>
      <c r="BW47" s="5">
        <v>3701.1768150549042</v>
      </c>
      <c r="BX47" s="5">
        <v>3777.0252040084342</v>
      </c>
      <c r="BY47" s="5">
        <v>3854.2039551478269</v>
      </c>
      <c r="BZ47" s="5">
        <v>3931.45042186094</v>
      </c>
      <c r="CA47" s="5">
        <v>4009.3550570615726</v>
      </c>
      <c r="CB47" s="5">
        <v>4087.0077841890484</v>
      </c>
      <c r="CC47" s="5">
        <v>4164.8358990826337</v>
      </c>
      <c r="CD47" s="5">
        <v>4242.8192522961008</v>
      </c>
      <c r="CE47" s="5">
        <v>4320.5363124684045</v>
      </c>
      <c r="CF47" s="5">
        <v>4398.1218947604721</v>
      </c>
      <c r="CG47" s="5">
        <v>4475.478476217414</v>
      </c>
      <c r="CH47" s="5">
        <v>4552.6452691742779</v>
      </c>
      <c r="CI47" s="5">
        <v>4629.4547117094371</v>
      </c>
      <c r="CJ47" s="5">
        <v>4705.9531989086827</v>
      </c>
      <c r="CK47" s="5">
        <v>4782.2214186752644</v>
      </c>
      <c r="CL47" s="5">
        <v>4858.5770069564733</v>
      </c>
      <c r="CM47" s="5">
        <v>4934.6703393666339</v>
      </c>
      <c r="CN47" s="5">
        <v>5010.4159072483199</v>
      </c>
    </row>
    <row r="48" spans="1:92" x14ac:dyDescent="0.25">
      <c r="A48" t="s">
        <v>101</v>
      </c>
      <c r="B48" s="5">
        <v>0</v>
      </c>
      <c r="C48" s="5">
        <v>0</v>
      </c>
      <c r="D48" s="5">
        <v>0</v>
      </c>
      <c r="E48" s="5">
        <v>0</v>
      </c>
      <c r="F48" s="5">
        <v>0</v>
      </c>
      <c r="G48" s="5">
        <v>0</v>
      </c>
      <c r="H48" s="5">
        <v>0</v>
      </c>
      <c r="I48" s="5">
        <v>0</v>
      </c>
      <c r="J48" s="5">
        <v>0</v>
      </c>
      <c r="K48" s="5">
        <v>-5.3138600000000001E-2</v>
      </c>
      <c r="L48" s="5">
        <v>-0.15851599999999999</v>
      </c>
      <c r="M48" s="5">
        <v>-0.22066</v>
      </c>
      <c r="N48" s="5">
        <v>-0.24968499999999999</v>
      </c>
      <c r="O48" s="5">
        <v>-0.23331299999999999</v>
      </c>
      <c r="P48" s="5">
        <v>-0.16958799999999999</v>
      </c>
      <c r="Q48" s="5">
        <v>-9.0935130000000003E-2</v>
      </c>
      <c r="R48" s="5">
        <v>-1.3323E-2</v>
      </c>
      <c r="S48" s="5">
        <v>6.1300050000000002E-2</v>
      </c>
      <c r="T48" s="5">
        <v>0.12937699999999999</v>
      </c>
      <c r="U48" s="5">
        <v>0.188474</v>
      </c>
      <c r="V48" s="5">
        <v>0.23680399999999999</v>
      </c>
      <c r="W48" s="5">
        <v>0.273339</v>
      </c>
      <c r="X48" s="5">
        <v>0.29783199999999999</v>
      </c>
      <c r="Y48" s="5">
        <v>0.31008000000000002</v>
      </c>
      <c r="Z48" s="5">
        <v>0.31041600000000003</v>
      </c>
      <c r="AA48" s="5">
        <v>0.29888199999999998</v>
      </c>
      <c r="AB48" s="5">
        <v>0.27551700000000001</v>
      </c>
      <c r="AC48" s="5">
        <v>0.240097</v>
      </c>
      <c r="AD48" s="5">
        <v>0.19226299999999999</v>
      </c>
      <c r="AF48" t="s">
        <v>101</v>
      </c>
      <c r="AG48" s="5">
        <v>3.9728790000000003E-3</v>
      </c>
      <c r="AH48" s="5">
        <v>-1.114919E-2</v>
      </c>
      <c r="AI48" s="5">
        <v>-3.3127539999999997E-2</v>
      </c>
      <c r="AJ48" s="5">
        <v>-5.5940419999999998E-2</v>
      </c>
      <c r="AK48" s="5">
        <v>-0.10331600000000001</v>
      </c>
      <c r="AL48" s="5">
        <v>-0.13180500000000001</v>
      </c>
      <c r="AM48" s="5">
        <v>-0.141349</v>
      </c>
      <c r="AN48" s="5">
        <v>-0.143063</v>
      </c>
      <c r="AO48" s="5">
        <v>-0.13335900000000001</v>
      </c>
      <c r="AP48" s="5">
        <v>-0.16660359999999999</v>
      </c>
      <c r="AQ48" s="5">
        <v>-0.24592526999999997</v>
      </c>
      <c r="AR48" s="5">
        <v>-0.26646238</v>
      </c>
      <c r="AS48" s="5">
        <v>-0.242418577</v>
      </c>
      <c r="AT48" s="5">
        <v>-0.16131075</v>
      </c>
      <c r="AU48" s="5">
        <v>-3.1637999999999999E-2</v>
      </c>
      <c r="AV48" s="5">
        <v>0.12599287000000001</v>
      </c>
      <c r="AW48" s="5">
        <v>0.27701000000000003</v>
      </c>
      <c r="AX48" s="5">
        <v>0.42646004999999998</v>
      </c>
      <c r="AY48" s="5">
        <v>0.56898099999999996</v>
      </c>
      <c r="AZ48" s="5">
        <v>0.69126799999999999</v>
      </c>
      <c r="BA48" s="5">
        <v>0.79539400000000005</v>
      </c>
      <c r="BB48" s="5">
        <v>0.87852300000000005</v>
      </c>
      <c r="BC48" s="5">
        <v>0.94232199999999999</v>
      </c>
      <c r="BD48" s="5">
        <v>0.98344700000000007</v>
      </c>
      <c r="BE48" s="5">
        <v>1.0049130000000002</v>
      </c>
      <c r="BF48" s="5">
        <v>1.0108779999999999</v>
      </c>
      <c r="BG48" s="5">
        <v>1.0119020000000001</v>
      </c>
      <c r="BH48" s="5">
        <v>1.0017740000000002</v>
      </c>
      <c r="BI48" s="5">
        <v>0.98027599999999993</v>
      </c>
      <c r="BK48" t="s">
        <v>101</v>
      </c>
      <c r="BL48" s="5">
        <v>1853.3225916191034</v>
      </c>
      <c r="BM48" s="5">
        <v>1888.3898606039668</v>
      </c>
      <c r="BN48" s="5">
        <v>1922.2560691232763</v>
      </c>
      <c r="BO48" s="5">
        <v>1956.2986446399514</v>
      </c>
      <c r="BP48" s="5">
        <v>1990.3253449874678</v>
      </c>
      <c r="BQ48" s="5">
        <v>2026.1874153909193</v>
      </c>
      <c r="BR48" s="5">
        <v>2064.7550871207955</v>
      </c>
      <c r="BS48" s="5">
        <v>2104.9088063396566</v>
      </c>
      <c r="BT48" s="5">
        <v>2146.5228294296726</v>
      </c>
      <c r="BU48" s="5">
        <v>2187.8311393332183</v>
      </c>
      <c r="BV48" s="5">
        <v>2228.3670512533326</v>
      </c>
      <c r="BW48" s="5">
        <v>2270.5303951570768</v>
      </c>
      <c r="BX48" s="5">
        <v>2312.8649211739726</v>
      </c>
      <c r="BY48" s="5">
        <v>2356.5432951159655</v>
      </c>
      <c r="BZ48" s="5">
        <v>2401.4877537772077</v>
      </c>
      <c r="CA48" s="5">
        <v>2447.3987710435135</v>
      </c>
      <c r="CB48" s="5">
        <v>2493.3538645357557</v>
      </c>
      <c r="CC48" s="5">
        <v>2539.5759139634361</v>
      </c>
      <c r="CD48" s="5">
        <v>2585.9307425160105</v>
      </c>
      <c r="CE48" s="5">
        <v>2632.1383734942692</v>
      </c>
      <c r="CF48" s="5">
        <v>2678.2195202066205</v>
      </c>
      <c r="CG48" s="5">
        <v>2724.0950231702341</v>
      </c>
      <c r="CH48" s="5">
        <v>2769.7674481336276</v>
      </c>
      <c r="CI48" s="5">
        <v>2815.1178814177033</v>
      </c>
      <c r="CJ48" s="5">
        <v>2860.1768670883744</v>
      </c>
      <c r="CK48" s="5">
        <v>2905.0132929326728</v>
      </c>
      <c r="CL48" s="5">
        <v>2949.8800197950241</v>
      </c>
      <c r="CM48" s="5">
        <v>2994.5475853107396</v>
      </c>
      <c r="CN48" s="5">
        <v>3038.9455656419932</v>
      </c>
    </row>
    <row r="49" spans="1:92" x14ac:dyDescent="0.25">
      <c r="A49" t="s">
        <v>102</v>
      </c>
      <c r="B49" s="5">
        <v>0</v>
      </c>
      <c r="C49" s="5">
        <v>0</v>
      </c>
      <c r="D49" s="5">
        <v>0</v>
      </c>
      <c r="E49" s="5">
        <v>0</v>
      </c>
      <c r="F49" s="5">
        <v>0</v>
      </c>
      <c r="G49" s="5">
        <v>0</v>
      </c>
      <c r="H49" s="5">
        <v>0</v>
      </c>
      <c r="I49" s="5">
        <v>0</v>
      </c>
      <c r="J49" s="5">
        <v>0</v>
      </c>
      <c r="K49" s="5">
        <v>-4.1513300000000003E-2</v>
      </c>
      <c r="L49" s="5">
        <v>-0.116357</v>
      </c>
      <c r="M49" s="5">
        <v>-0.15659600000000001</v>
      </c>
      <c r="N49" s="5">
        <v>-0.163443</v>
      </c>
      <c r="O49" s="5">
        <v>-0.132913</v>
      </c>
      <c r="P49" s="5">
        <v>-7.6849710000000002E-2</v>
      </c>
      <c r="Q49" s="5">
        <v>-1.4544380000000001E-2</v>
      </c>
      <c r="R49" s="5">
        <v>4.1870110000000002E-2</v>
      </c>
      <c r="S49" s="5">
        <v>9.0240619999999994E-2</v>
      </c>
      <c r="T49" s="5">
        <v>0.127944</v>
      </c>
      <c r="U49" s="5">
        <v>0.15454000000000001</v>
      </c>
      <c r="V49" s="5">
        <v>0.169382</v>
      </c>
      <c r="W49" s="5">
        <v>0.17257400000000001</v>
      </c>
      <c r="X49" s="5">
        <v>0.16472000000000001</v>
      </c>
      <c r="Y49" s="5">
        <v>0.14646500000000001</v>
      </c>
      <c r="Z49" s="5">
        <v>0.118766</v>
      </c>
      <c r="AA49" s="5">
        <v>8.2168309999999994E-2</v>
      </c>
      <c r="AB49" s="5">
        <v>3.7086000000000001E-2</v>
      </c>
      <c r="AC49" s="5">
        <v>-1.640674E-2</v>
      </c>
      <c r="AD49" s="5">
        <v>-7.8399700000000003E-2</v>
      </c>
      <c r="AF49" t="s">
        <v>102</v>
      </c>
      <c r="AG49" s="5">
        <v>7.613379E-3</v>
      </c>
      <c r="AH49" s="5">
        <v>-5.0488520000000004E-3</v>
      </c>
      <c r="AI49" s="5">
        <v>-2.5252489999999999E-2</v>
      </c>
      <c r="AJ49" s="5">
        <v>-4.4844700000000001E-2</v>
      </c>
      <c r="AK49" s="5">
        <v>-8.3997169999999996E-2</v>
      </c>
      <c r="AL49" s="5">
        <v>-0.10538599999999999</v>
      </c>
      <c r="AM49" s="5">
        <v>-0.105582</v>
      </c>
      <c r="AN49" s="5">
        <v>-9.6346710000000002E-2</v>
      </c>
      <c r="AO49" s="5">
        <v>-7.5675060000000002E-2</v>
      </c>
      <c r="AP49" s="5">
        <v>-8.4626670000000001E-2</v>
      </c>
      <c r="AQ49" s="5">
        <v>-0.12131932600000001</v>
      </c>
      <c r="AR49" s="5">
        <v>-0.10905044000000001</v>
      </c>
      <c r="AS49" s="5">
        <v>-5.4070000000000007E-2</v>
      </c>
      <c r="AT49" s="5">
        <v>4.6579000000000009E-2</v>
      </c>
      <c r="AU49" s="5">
        <v>0.16936029000000002</v>
      </c>
      <c r="AV49" s="5">
        <v>0.30559661999999999</v>
      </c>
      <c r="AW49" s="5">
        <v>0.42732811000000004</v>
      </c>
      <c r="AX49" s="5">
        <v>0.53859661999999997</v>
      </c>
      <c r="AY49" s="5">
        <v>0.63638499999999998</v>
      </c>
      <c r="AZ49" s="5">
        <v>0.70952099999999996</v>
      </c>
      <c r="BA49" s="5">
        <v>0.76226700000000003</v>
      </c>
      <c r="BB49" s="5">
        <v>0.794794</v>
      </c>
      <c r="BC49" s="5">
        <v>0.81047599999999997</v>
      </c>
      <c r="BD49" s="5">
        <v>0.80810000000000004</v>
      </c>
      <c r="BE49" s="5">
        <v>0.79100400000000004</v>
      </c>
      <c r="BF49" s="5">
        <v>0.76393131000000003</v>
      </c>
      <c r="BG49" s="5">
        <v>0.73636899999999994</v>
      </c>
      <c r="BH49" s="5">
        <v>0.70283225999999999</v>
      </c>
      <c r="BI49" s="5">
        <v>0.66241030000000001</v>
      </c>
      <c r="BK49" t="s">
        <v>102</v>
      </c>
      <c r="BL49" s="5">
        <v>1156.1396093764236</v>
      </c>
      <c r="BM49" s="5">
        <v>1177.7879775031704</v>
      </c>
      <c r="BN49" s="5">
        <v>1198.8355198835802</v>
      </c>
      <c r="BO49" s="5">
        <v>1220.1812768573716</v>
      </c>
      <c r="BP49" s="5">
        <v>1241.8105699906521</v>
      </c>
      <c r="BQ49" s="5">
        <v>1264.9390371991371</v>
      </c>
      <c r="BR49" s="5">
        <v>1289.7579053517907</v>
      </c>
      <c r="BS49" s="5">
        <v>1315.7114407034787</v>
      </c>
      <c r="BT49" s="5">
        <v>1342.5994519510618</v>
      </c>
      <c r="BU49" s="5">
        <v>1369.4125341308288</v>
      </c>
      <c r="BV49" s="5">
        <v>1395.9014879648428</v>
      </c>
      <c r="BW49" s="5">
        <v>1423.1783971608975</v>
      </c>
      <c r="BX49" s="5">
        <v>1450.5117264229741</v>
      </c>
      <c r="BY49" s="5">
        <v>1478.447616371119</v>
      </c>
      <c r="BZ49" s="5">
        <v>1506.7450173286431</v>
      </c>
      <c r="CA49" s="5">
        <v>1535.4118086661167</v>
      </c>
      <c r="CB49" s="5">
        <v>1563.9753442266283</v>
      </c>
      <c r="CC49" s="5">
        <v>1592.5493821094058</v>
      </c>
      <c r="CD49" s="5">
        <v>1621.0959198403693</v>
      </c>
      <c r="CE49" s="5">
        <v>1649.4478150831426</v>
      </c>
      <c r="CF49" s="5">
        <v>1677.6539009965138</v>
      </c>
      <c r="CG49" s="5">
        <v>1705.704509233834</v>
      </c>
      <c r="CH49" s="5">
        <v>1733.6302381464156</v>
      </c>
      <c r="CI49" s="5">
        <v>1761.3889851142817</v>
      </c>
      <c r="CJ49" s="5">
        <v>1789.0079111036914</v>
      </c>
      <c r="CK49" s="5">
        <v>1816.542306074487</v>
      </c>
      <c r="CL49" s="5">
        <v>1844.1356390958074</v>
      </c>
      <c r="CM49" s="5">
        <v>1871.6636247624169</v>
      </c>
      <c r="CN49" s="5">
        <v>1899.0765502078391</v>
      </c>
    </row>
    <row r="50" spans="1:92" x14ac:dyDescent="0.25">
      <c r="A50" t="s">
        <v>103</v>
      </c>
      <c r="B50" s="5">
        <v>0</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0</v>
      </c>
      <c r="U50" s="5">
        <v>0</v>
      </c>
      <c r="V50" s="5">
        <v>0</v>
      </c>
      <c r="W50" s="5">
        <v>0</v>
      </c>
      <c r="X50" s="5">
        <v>0</v>
      </c>
      <c r="Y50" s="5">
        <v>0</v>
      </c>
      <c r="Z50" s="5">
        <v>0</v>
      </c>
      <c r="AA50" s="5">
        <v>0</v>
      </c>
      <c r="AB50" s="5">
        <v>0</v>
      </c>
      <c r="AC50" s="5">
        <v>0</v>
      </c>
      <c r="AD50" s="5">
        <v>0</v>
      </c>
      <c r="AF50" t="s">
        <v>103</v>
      </c>
      <c r="AG50" s="5">
        <v>0</v>
      </c>
      <c r="AH50" s="5">
        <v>0</v>
      </c>
      <c r="AI50" s="5">
        <v>0</v>
      </c>
      <c r="AJ50" s="5">
        <v>0</v>
      </c>
      <c r="AK50" s="5">
        <v>0</v>
      </c>
      <c r="AL50" s="5">
        <v>0</v>
      </c>
      <c r="AM50" s="5">
        <v>0</v>
      </c>
      <c r="AN50" s="5">
        <v>0</v>
      </c>
      <c r="AO50" s="5">
        <v>0</v>
      </c>
      <c r="AP50" s="5">
        <v>0</v>
      </c>
      <c r="AQ50" s="5">
        <v>0</v>
      </c>
      <c r="AR50" s="5">
        <v>0</v>
      </c>
      <c r="AS50" s="5">
        <v>0</v>
      </c>
      <c r="AT50" s="5">
        <v>0</v>
      </c>
      <c r="AU50" s="5">
        <v>0</v>
      </c>
      <c r="AV50" s="5">
        <v>0</v>
      </c>
      <c r="AW50" s="5">
        <v>0</v>
      </c>
      <c r="AX50" s="5">
        <v>0</v>
      </c>
      <c r="AY50" s="5">
        <v>0</v>
      </c>
      <c r="AZ50" s="5">
        <v>0</v>
      </c>
      <c r="BA50" s="5">
        <v>0</v>
      </c>
      <c r="BB50" s="5">
        <v>0</v>
      </c>
      <c r="BC50" s="5">
        <v>0</v>
      </c>
      <c r="BD50" s="5">
        <v>0</v>
      </c>
      <c r="BE50" s="5">
        <v>0</v>
      </c>
      <c r="BF50" s="5">
        <v>0</v>
      </c>
      <c r="BG50" s="5">
        <v>0</v>
      </c>
      <c r="BH50" s="5">
        <v>0</v>
      </c>
      <c r="BI50" s="5">
        <v>0</v>
      </c>
      <c r="BK50" t="s">
        <v>103</v>
      </c>
      <c r="BL50" s="5">
        <v>87.488990999999999</v>
      </c>
      <c r="BM50" s="5">
        <v>87.488990999999999</v>
      </c>
      <c r="BN50" s="5">
        <v>87.488990999999999</v>
      </c>
      <c r="BO50" s="5">
        <v>87.488990999999999</v>
      </c>
      <c r="BP50" s="5">
        <v>87.488990999999999</v>
      </c>
      <c r="BQ50" s="5">
        <v>87.488990999999999</v>
      </c>
      <c r="BR50" s="5">
        <v>87.488990999999999</v>
      </c>
      <c r="BS50" s="5">
        <v>87.488990999999999</v>
      </c>
      <c r="BT50" s="5">
        <v>87.488990999999999</v>
      </c>
      <c r="BU50" s="5">
        <v>87.488990999999999</v>
      </c>
      <c r="BV50" s="5">
        <v>87.488990999999999</v>
      </c>
      <c r="BW50" s="5">
        <v>87.488990999999999</v>
      </c>
      <c r="BX50" s="5">
        <v>87.488990999999999</v>
      </c>
      <c r="BY50" s="5">
        <v>87.488990999999999</v>
      </c>
      <c r="BZ50" s="5">
        <v>87.488990999999999</v>
      </c>
      <c r="CA50" s="5">
        <v>87.488990999999999</v>
      </c>
      <c r="CB50" s="5">
        <v>87.488990999999999</v>
      </c>
      <c r="CC50" s="5">
        <v>87.488990999999999</v>
      </c>
      <c r="CD50" s="5">
        <v>87.488990999999999</v>
      </c>
      <c r="CE50" s="5">
        <v>87.488990999999999</v>
      </c>
      <c r="CF50" s="5">
        <v>87.488990999999999</v>
      </c>
      <c r="CG50" s="5">
        <v>87.488990999999999</v>
      </c>
      <c r="CH50" s="5">
        <v>87.488990999999999</v>
      </c>
      <c r="CI50" s="5">
        <v>87.488990999999999</v>
      </c>
      <c r="CJ50" s="5">
        <v>87.488990999999999</v>
      </c>
      <c r="CK50" s="5">
        <v>87.488990999999999</v>
      </c>
      <c r="CL50" s="5">
        <v>87.488990999999999</v>
      </c>
      <c r="CM50" s="5">
        <v>87.488990999999999</v>
      </c>
      <c r="CN50" s="5">
        <v>87.488990999999999</v>
      </c>
    </row>
    <row r="51" spans="1:92" x14ac:dyDescent="0.25">
      <c r="A51" t="s">
        <v>104</v>
      </c>
      <c r="B51" s="5">
        <v>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0</v>
      </c>
      <c r="Y51" s="5">
        <v>0</v>
      </c>
      <c r="Z51" s="5">
        <v>0</v>
      </c>
      <c r="AA51" s="5">
        <v>0</v>
      </c>
      <c r="AB51" s="5">
        <v>0</v>
      </c>
      <c r="AC51" s="5">
        <v>0</v>
      </c>
      <c r="AD51" s="5">
        <v>0</v>
      </c>
      <c r="AF51" t="s">
        <v>104</v>
      </c>
      <c r="AG51" s="5">
        <v>-5.5</v>
      </c>
      <c r="AH51" s="5">
        <v>-9.7524999999999995</v>
      </c>
      <c r="AI51" s="5">
        <v>-12.911199999999999</v>
      </c>
      <c r="AJ51" s="5">
        <v>-15.5238</v>
      </c>
      <c r="AK51" s="5">
        <v>-17.6357</v>
      </c>
      <c r="AL51" s="5">
        <v>-19.283000000000001</v>
      </c>
      <c r="AM51" s="5">
        <v>-20.4938</v>
      </c>
      <c r="AN51" s="5">
        <v>-21.288799999999998</v>
      </c>
      <c r="AO51" s="5">
        <v>-21.288799999999998</v>
      </c>
      <c r="AP51" s="5">
        <v>-21.288799999999998</v>
      </c>
      <c r="AQ51" s="5">
        <v>-21.288799999999998</v>
      </c>
      <c r="AR51" s="5">
        <v>-21.288799999999998</v>
      </c>
      <c r="AS51" s="5">
        <v>-21.288799999999998</v>
      </c>
      <c r="AT51" s="5">
        <v>-21.288799999999998</v>
      </c>
      <c r="AU51" s="5">
        <v>-21.288799999999998</v>
      </c>
      <c r="AV51" s="5">
        <v>-21.288799999999998</v>
      </c>
      <c r="AW51" s="5">
        <v>-21.288799999999998</v>
      </c>
      <c r="AX51" s="5">
        <v>-21.288799999999998</v>
      </c>
      <c r="AY51" s="5">
        <v>-21.288799999999998</v>
      </c>
      <c r="AZ51" s="5">
        <v>-21.288799999999998</v>
      </c>
      <c r="BA51" s="5">
        <v>-21.288799999999998</v>
      </c>
      <c r="BB51" s="5">
        <v>-21.288799999999998</v>
      </c>
      <c r="BC51" s="5">
        <v>-21.288799999999998</v>
      </c>
      <c r="BD51" s="5">
        <v>-21.288799999999998</v>
      </c>
      <c r="BE51" s="5">
        <v>-21.288799999999998</v>
      </c>
      <c r="BF51" s="5">
        <v>-21.288799999999998</v>
      </c>
      <c r="BG51" s="5">
        <v>-21.288799999999998</v>
      </c>
      <c r="BH51" s="5">
        <v>-21.288799999999998</v>
      </c>
      <c r="BI51" s="5">
        <v>-21.288799999999998</v>
      </c>
      <c r="BK51" t="s">
        <v>104</v>
      </c>
      <c r="BL51" s="5">
        <v>146.61236047499997</v>
      </c>
      <c r="BM51" s="5">
        <v>140.01480425362499</v>
      </c>
      <c r="BN51" s="5">
        <v>135.11422792523999</v>
      </c>
      <c r="BO51" s="5">
        <v>131.06090038050999</v>
      </c>
      <c r="BP51" s="5">
        <v>127.784385628265</v>
      </c>
      <c r="BQ51" s="5">
        <v>125.22867619534999</v>
      </c>
      <c r="BR51" s="5">
        <v>123.35017623700999</v>
      </c>
      <c r="BS51" s="5">
        <v>122.11677066476</v>
      </c>
      <c r="BT51" s="5">
        <v>122.11677066476</v>
      </c>
      <c r="BU51" s="5">
        <v>122.11677066476</v>
      </c>
      <c r="BV51" s="5">
        <v>122.11677066476</v>
      </c>
      <c r="BW51" s="5">
        <v>122.11677066476</v>
      </c>
      <c r="BX51" s="5">
        <v>122.11677066476</v>
      </c>
      <c r="BY51" s="5">
        <v>122.11677066476</v>
      </c>
      <c r="BZ51" s="5">
        <v>122.11677066476</v>
      </c>
      <c r="CA51" s="5">
        <v>122.11677066476</v>
      </c>
      <c r="CB51" s="5">
        <v>122.11677066476</v>
      </c>
      <c r="CC51" s="5">
        <v>122.11677066476</v>
      </c>
      <c r="CD51" s="5">
        <v>122.11677066476</v>
      </c>
      <c r="CE51" s="5">
        <v>122.11677066476</v>
      </c>
      <c r="CF51" s="5">
        <v>122.11677066476</v>
      </c>
      <c r="CG51" s="5">
        <v>122.11677066476</v>
      </c>
      <c r="CH51" s="5">
        <v>122.11677066476</v>
      </c>
      <c r="CI51" s="5">
        <v>122.11677066476</v>
      </c>
      <c r="CJ51" s="5">
        <v>122.11677066476</v>
      </c>
      <c r="CK51" s="5">
        <v>122.11677066476</v>
      </c>
      <c r="CL51" s="5">
        <v>122.11677066476</v>
      </c>
      <c r="CM51" s="5">
        <v>122.11677066476</v>
      </c>
      <c r="CN51" s="5">
        <v>122.11677066476</v>
      </c>
    </row>
    <row r="52" spans="1:92" x14ac:dyDescent="0.25">
      <c r="A52" t="s">
        <v>105</v>
      </c>
      <c r="B52" s="5">
        <v>0</v>
      </c>
      <c r="C52" s="5">
        <v>0</v>
      </c>
      <c r="D52" s="5">
        <v>0</v>
      </c>
      <c r="E52" s="5">
        <v>0</v>
      </c>
      <c r="F52" s="5">
        <v>0</v>
      </c>
      <c r="G52" s="5">
        <v>0</v>
      </c>
      <c r="H52" s="5">
        <v>0</v>
      </c>
      <c r="I52" s="5">
        <v>0</v>
      </c>
      <c r="J52" s="5">
        <v>0</v>
      </c>
      <c r="K52" s="5">
        <v>1.5213000000000001</v>
      </c>
      <c r="L52" s="5">
        <v>4.7617500000000001</v>
      </c>
      <c r="M52" s="5">
        <v>7.0685000000000002</v>
      </c>
      <c r="N52" s="5">
        <v>9.42441</v>
      </c>
      <c r="O52" s="5">
        <v>10.9718</v>
      </c>
      <c r="P52" s="5">
        <v>10.6937</v>
      </c>
      <c r="Q52" s="5">
        <v>10.3476</v>
      </c>
      <c r="R52" s="5">
        <v>10.2072</v>
      </c>
      <c r="S52" s="5">
        <v>10.1266</v>
      </c>
      <c r="T52" s="5">
        <v>10.047700000000001</v>
      </c>
      <c r="U52" s="5">
        <v>10.0708</v>
      </c>
      <c r="V52" s="5">
        <v>10.1502</v>
      </c>
      <c r="W52" s="5">
        <v>10.2994</v>
      </c>
      <c r="X52" s="5">
        <v>10.507999999999999</v>
      </c>
      <c r="Y52" s="5">
        <v>10.7941</v>
      </c>
      <c r="Z52" s="5">
        <v>11.161099999999999</v>
      </c>
      <c r="AA52" s="5">
        <v>11.6228</v>
      </c>
      <c r="AB52" s="5">
        <v>12.194000000000001</v>
      </c>
      <c r="AC52" s="5">
        <v>12.893800000000001</v>
      </c>
      <c r="AD52" s="5">
        <v>13.7438</v>
      </c>
      <c r="AF52" t="s">
        <v>105</v>
      </c>
      <c r="AG52" s="5">
        <v>2.157</v>
      </c>
      <c r="AH52" s="5">
        <v>3.7564000000000002</v>
      </c>
      <c r="AI52" s="5">
        <v>4.6082200000000002</v>
      </c>
      <c r="AJ52" s="5">
        <v>5.1083400000000001</v>
      </c>
      <c r="AK52" s="5">
        <v>5.6337400000000004</v>
      </c>
      <c r="AL52" s="5">
        <v>5.6764799999999997</v>
      </c>
      <c r="AM52" s="5">
        <v>5.5064299999999999</v>
      </c>
      <c r="AN52" s="5">
        <v>5.2301700000000002</v>
      </c>
      <c r="AO52" s="5">
        <v>4.8019299999999996</v>
      </c>
      <c r="AP52" s="5">
        <v>6.3674400000000002</v>
      </c>
      <c r="AQ52" s="5">
        <v>9.2587499999999991</v>
      </c>
      <c r="AR52" s="5">
        <v>11.246560000000001</v>
      </c>
      <c r="AS52" s="5">
        <v>13.35483</v>
      </c>
      <c r="AT52" s="5">
        <v>14.672789999999999</v>
      </c>
      <c r="AU52" s="5">
        <v>14.20018</v>
      </c>
      <c r="AV52" s="5">
        <v>13.66682</v>
      </c>
      <c r="AW52" s="5">
        <v>13.35153</v>
      </c>
      <c r="AX52" s="5">
        <v>13.100770000000001</v>
      </c>
      <c r="AY52" s="5">
        <v>12.863990000000001</v>
      </c>
      <c r="AZ52" s="5">
        <v>12.731059999999999</v>
      </c>
      <c r="BA52" s="5">
        <v>12.65846</v>
      </c>
      <c r="BB52" s="5">
        <v>12.65804</v>
      </c>
      <c r="BC52" s="5">
        <v>12.719279999999999</v>
      </c>
      <c r="BD52" s="5">
        <v>12.86045</v>
      </c>
      <c r="BE52" s="5">
        <v>13.08221</v>
      </c>
      <c r="BF52" s="5">
        <v>13.394500000000001</v>
      </c>
      <c r="BG52" s="5">
        <v>13.803920000000002</v>
      </c>
      <c r="BH52" s="5">
        <v>14.335420000000001</v>
      </c>
      <c r="BI52" s="5">
        <v>15.009869999999999</v>
      </c>
      <c r="BK52" t="s">
        <v>105</v>
      </c>
      <c r="BL52" s="5">
        <v>609.99945249083135</v>
      </c>
      <c r="BM52" s="5">
        <v>704.49810574536571</v>
      </c>
      <c r="BN52" s="5">
        <v>800.69440317250576</v>
      </c>
      <c r="BO52" s="5">
        <v>899.12303034035358</v>
      </c>
      <c r="BP52" s="5">
        <v>1002.5472250386354</v>
      </c>
      <c r="BQ52" s="5">
        <v>1101.0676195643532</v>
      </c>
      <c r="BR52" s="5">
        <v>1192.6866938406517</v>
      </c>
      <c r="BS52" s="5">
        <v>1283.0856400000491</v>
      </c>
      <c r="BT52" s="5">
        <v>1360.0416523934507</v>
      </c>
      <c r="BU52" s="5">
        <v>1463.3989402790535</v>
      </c>
      <c r="BV52" s="5">
        <v>1588.0859284695352</v>
      </c>
      <c r="BW52" s="5">
        <v>1703.0328826072573</v>
      </c>
      <c r="BX52" s="5">
        <v>1834.2956764593389</v>
      </c>
      <c r="BY52" s="5">
        <v>1956.839531947337</v>
      </c>
      <c r="BZ52" s="5">
        <v>2050.6424619229515</v>
      </c>
      <c r="CA52" s="5">
        <v>2143.5484117978804</v>
      </c>
      <c r="CB52" s="5">
        <v>2241.0500165992958</v>
      </c>
      <c r="CC52" s="5">
        <v>2340.7237786411665</v>
      </c>
      <c r="CD52" s="5">
        <v>2441.7629985707704</v>
      </c>
      <c r="CE52" s="5">
        <v>2546.5088011760868</v>
      </c>
      <c r="CF52" s="5">
        <v>2654.4291904259198</v>
      </c>
      <c r="CG52" s="5">
        <v>2766.2051442411507</v>
      </c>
      <c r="CH52" s="5">
        <v>2882.0026044560109</v>
      </c>
      <c r="CI52" s="5">
        <v>3002.7685801994044</v>
      </c>
      <c r="CJ52" s="5">
        <v>3129.055980142206</v>
      </c>
      <c r="CK52" s="5">
        <v>3261.7398709834529</v>
      </c>
      <c r="CL52" s="5">
        <v>3401.6767496238758</v>
      </c>
      <c r="CM52" s="5">
        <v>3550.3824464719114</v>
      </c>
      <c r="CN52" s="5">
        <v>3709.4275533421833</v>
      </c>
    </row>
    <row r="53" spans="1:92" x14ac:dyDescent="0.25">
      <c r="A53" t="s">
        <v>106</v>
      </c>
      <c r="B53" s="5">
        <v>0</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F53" t="s">
        <v>106</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K53" t="s">
        <v>106</v>
      </c>
      <c r="BL53" s="5">
        <v>2167.0878910000001</v>
      </c>
      <c r="BM53" s="5">
        <v>2167.0878910000001</v>
      </c>
      <c r="BN53" s="5">
        <v>2167.0878910000001</v>
      </c>
      <c r="BO53" s="5">
        <v>2167.0878910000001</v>
      </c>
      <c r="BP53" s="5">
        <v>2167.0878910000001</v>
      </c>
      <c r="BQ53" s="5">
        <v>2167.0878910000001</v>
      </c>
      <c r="BR53" s="5">
        <v>2167.0878910000001</v>
      </c>
      <c r="BS53" s="5">
        <v>2167.0878910000001</v>
      </c>
      <c r="BT53" s="5">
        <v>2167.0878910000001</v>
      </c>
      <c r="BU53" s="5">
        <v>2167.0878910000001</v>
      </c>
      <c r="BV53" s="5">
        <v>2167.0878910000001</v>
      </c>
      <c r="BW53" s="5">
        <v>2167.0878910000001</v>
      </c>
      <c r="BX53" s="5">
        <v>2167.0878910000001</v>
      </c>
      <c r="BY53" s="5">
        <v>2167.0878910000001</v>
      </c>
      <c r="BZ53" s="5">
        <v>2167.0878910000001</v>
      </c>
      <c r="CA53" s="5">
        <v>2167.0878910000001</v>
      </c>
      <c r="CB53" s="5">
        <v>2167.0878910000001</v>
      </c>
      <c r="CC53" s="5">
        <v>2167.0878910000001</v>
      </c>
      <c r="CD53" s="5">
        <v>2167.0878910000001</v>
      </c>
      <c r="CE53" s="5">
        <v>2167.0878910000001</v>
      </c>
      <c r="CF53" s="5">
        <v>2167.0878910000001</v>
      </c>
      <c r="CG53" s="5">
        <v>2167.0878910000001</v>
      </c>
      <c r="CH53" s="5">
        <v>2167.0878910000001</v>
      </c>
      <c r="CI53" s="5">
        <v>2167.0878910000001</v>
      </c>
      <c r="CJ53" s="5">
        <v>2167.0878910000001</v>
      </c>
      <c r="CK53" s="5">
        <v>2167.0878910000001</v>
      </c>
      <c r="CL53" s="5">
        <v>2167.0878910000001</v>
      </c>
      <c r="CM53" s="5">
        <v>2167.0878910000001</v>
      </c>
      <c r="CN53" s="5">
        <v>2167.0878910000001</v>
      </c>
    </row>
    <row r="54" spans="1:92" x14ac:dyDescent="0.25">
      <c r="A54" t="s">
        <v>107</v>
      </c>
      <c r="B54" s="5">
        <v>0</v>
      </c>
      <c r="C54" s="5">
        <v>0</v>
      </c>
      <c r="D54" s="5">
        <v>0</v>
      </c>
      <c r="E54" s="5">
        <v>0</v>
      </c>
      <c r="F54" s="5">
        <v>0</v>
      </c>
      <c r="G54" s="5">
        <v>0</v>
      </c>
      <c r="H54" s="5">
        <v>0</v>
      </c>
      <c r="I54" s="5">
        <v>0</v>
      </c>
      <c r="J54" s="5">
        <v>0</v>
      </c>
      <c r="K54" s="5">
        <v>1.50282</v>
      </c>
      <c r="L54" s="5">
        <v>4.7138900000000001</v>
      </c>
      <c r="M54" s="5">
        <v>6.9966600000000003</v>
      </c>
      <c r="N54" s="5">
        <v>9.32789</v>
      </c>
      <c r="O54" s="5">
        <v>10.854799999999999</v>
      </c>
      <c r="P54" s="5">
        <v>10.5663</v>
      </c>
      <c r="Q54" s="5">
        <v>10.208399999999999</v>
      </c>
      <c r="R54" s="5">
        <v>10.054399999999999</v>
      </c>
      <c r="S54" s="5">
        <v>9.9597099999999994</v>
      </c>
      <c r="T54" s="5">
        <v>9.8669799999999999</v>
      </c>
      <c r="U54" s="5">
        <v>9.8757300000000008</v>
      </c>
      <c r="V54" s="5">
        <v>9.9406300000000005</v>
      </c>
      <c r="W54" s="5">
        <v>10.075100000000001</v>
      </c>
      <c r="X54" s="5">
        <v>10.2689</v>
      </c>
      <c r="Y54" s="5">
        <v>10.539899999999999</v>
      </c>
      <c r="Z54" s="5">
        <v>10.8917</v>
      </c>
      <c r="AA54" s="5">
        <v>11.3378</v>
      </c>
      <c r="AB54" s="5">
        <v>11.893000000000001</v>
      </c>
      <c r="AC54" s="5">
        <v>12.5764</v>
      </c>
      <c r="AD54" s="5">
        <v>13.4092</v>
      </c>
      <c r="AF54" t="s">
        <v>107</v>
      </c>
      <c r="AG54" s="5">
        <v>5.4922599999999999</v>
      </c>
      <c r="AH54" s="5">
        <v>7.1763500000000002</v>
      </c>
      <c r="AI54" s="5">
        <v>8.0796399999999995</v>
      </c>
      <c r="AJ54" s="5">
        <v>8.6223700000000001</v>
      </c>
      <c r="AK54" s="5">
        <v>9.1867800000000006</v>
      </c>
      <c r="AL54" s="5">
        <v>9.2711000000000006</v>
      </c>
      <c r="AM54" s="5">
        <v>9.1416000000000004</v>
      </c>
      <c r="AN54" s="5">
        <v>8.9010300000000004</v>
      </c>
      <c r="AO54" s="5">
        <v>8.5044699999999995</v>
      </c>
      <c r="AP54" s="5">
        <v>10.09285</v>
      </c>
      <c r="AQ54" s="5">
        <v>12.98948</v>
      </c>
      <c r="AR54" s="5">
        <v>14.988140000000001</v>
      </c>
      <c r="AS54" s="5">
        <v>17.10155</v>
      </c>
      <c r="AT54" s="5">
        <v>18.429749999999999</v>
      </c>
      <c r="AU54" s="5">
        <v>17.97842</v>
      </c>
      <c r="AV54" s="5">
        <v>17.465199999999999</v>
      </c>
      <c r="AW54" s="5">
        <v>17.168520000000001</v>
      </c>
      <c r="AX54" s="5">
        <v>16.935839999999999</v>
      </c>
      <c r="AY54" s="5">
        <v>16.71754</v>
      </c>
      <c r="AZ54" s="5">
        <v>16.602340000000002</v>
      </c>
      <c r="BA54" s="5">
        <v>16.54721</v>
      </c>
      <c r="BB54" s="5">
        <v>16.56382</v>
      </c>
      <c r="BC54" s="5">
        <v>16.6418</v>
      </c>
      <c r="BD54" s="5">
        <v>16.799189999999999</v>
      </c>
      <c r="BE54" s="5">
        <v>17.036709999999999</v>
      </c>
      <c r="BF54" s="5">
        <v>17.363869999999999</v>
      </c>
      <c r="BG54" s="5">
        <v>17.786930000000002</v>
      </c>
      <c r="BH54" s="5">
        <v>18.33108</v>
      </c>
      <c r="BI54" s="5">
        <v>19.016729999999999</v>
      </c>
      <c r="BK54" t="s">
        <v>107</v>
      </c>
      <c r="BL54" s="5">
        <v>183.18955546193726</v>
      </c>
      <c r="BM54" s="5">
        <v>211.63266231579411</v>
      </c>
      <c r="BN54" s="5">
        <v>240.58229739377961</v>
      </c>
      <c r="BO54" s="5">
        <v>270.22157240541418</v>
      </c>
      <c r="BP54" s="5">
        <v>301.36376927845004</v>
      </c>
      <c r="BQ54" s="5">
        <v>331.10044539295831</v>
      </c>
      <c r="BR54" s="5">
        <v>358.80340841081255</v>
      </c>
      <c r="BS54" s="5">
        <v>386.15899687621055</v>
      </c>
      <c r="BT54" s="5">
        <v>409.49571015035286</v>
      </c>
      <c r="BU54" s="5">
        <v>440.48582958261909</v>
      </c>
      <c r="BV54" s="5">
        <v>477.61128317469257</v>
      </c>
      <c r="BW54" s="5">
        <v>511.92730008963048</v>
      </c>
      <c r="BX54" s="5">
        <v>551.07505696841326</v>
      </c>
      <c r="BY54" s="5">
        <v>587.72537941193502</v>
      </c>
      <c r="BZ54" s="5">
        <v>616.09052733254146</v>
      </c>
      <c r="CA54" s="5">
        <v>644.21021527171968</v>
      </c>
      <c r="CB54" s="5">
        <v>673.6803895162501</v>
      </c>
      <c r="CC54" s="5">
        <v>703.80288615459676</v>
      </c>
      <c r="CD54" s="5">
        <v>734.34995839042313</v>
      </c>
      <c r="CE54" s="5">
        <v>765.9980344419514</v>
      </c>
      <c r="CF54" s="5">
        <v>798.5976246944557</v>
      </c>
      <c r="CG54" s="5">
        <v>832.34766074833794</v>
      </c>
      <c r="CH54" s="5">
        <v>867.29957175929644</v>
      </c>
      <c r="CI54" s="5">
        <v>903.72994382940283</v>
      </c>
      <c r="CJ54" s="5">
        <v>941.80264588812145</v>
      </c>
      <c r="CK54" s="5">
        <v>981.7716043588191</v>
      </c>
      <c r="CL54" s="5">
        <v>1023.886072344006</v>
      </c>
      <c r="CM54" s="5">
        <v>1068.5919233239415</v>
      </c>
      <c r="CN54" s="5">
        <v>1116.3451948591653</v>
      </c>
    </row>
    <row r="55" spans="1:92" x14ac:dyDescent="0.25">
      <c r="A55" t="s">
        <v>108</v>
      </c>
      <c r="B55" s="5">
        <v>0</v>
      </c>
      <c r="C55" s="5">
        <v>0</v>
      </c>
      <c r="D55" s="5">
        <v>0</v>
      </c>
      <c r="E55" s="5">
        <v>0</v>
      </c>
      <c r="F55" s="5">
        <v>0</v>
      </c>
      <c r="G55" s="5">
        <v>0</v>
      </c>
      <c r="H55" s="5">
        <v>0</v>
      </c>
      <c r="I55" s="5">
        <v>0</v>
      </c>
      <c r="J55" s="5">
        <v>0</v>
      </c>
      <c r="K55" s="5">
        <v>0.87427699999999997</v>
      </c>
      <c r="L55" s="5">
        <v>2.7979599999999998</v>
      </c>
      <c r="M55" s="5">
        <v>4.2363</v>
      </c>
      <c r="N55" s="5">
        <v>5.7672800000000004</v>
      </c>
      <c r="O55" s="5">
        <v>6.8448200000000003</v>
      </c>
      <c r="P55" s="5">
        <v>6.7907500000000001</v>
      </c>
      <c r="Q55" s="5">
        <v>6.6798400000000004</v>
      </c>
      <c r="R55" s="5">
        <v>6.6912799999999999</v>
      </c>
      <c r="S55" s="5">
        <v>6.73482</v>
      </c>
      <c r="T55" s="5">
        <v>6.7737100000000003</v>
      </c>
      <c r="U55" s="5">
        <v>6.8770899999999999</v>
      </c>
      <c r="V55" s="5">
        <v>7.0164099999999996</v>
      </c>
      <c r="W55" s="5">
        <v>7.2028699999999999</v>
      </c>
      <c r="X55" s="5">
        <v>7.4309799999999999</v>
      </c>
      <c r="Y55" s="5">
        <v>7.7153299999999998</v>
      </c>
      <c r="Z55" s="5">
        <v>8.0602300000000007</v>
      </c>
      <c r="AA55" s="5">
        <v>8.4775100000000005</v>
      </c>
      <c r="AB55" s="5">
        <v>8.9799799999999994</v>
      </c>
      <c r="AC55" s="5">
        <v>9.5843399999999992</v>
      </c>
      <c r="AD55" s="5">
        <v>10.3093</v>
      </c>
      <c r="AF55" t="s">
        <v>108</v>
      </c>
      <c r="AG55" s="5">
        <v>0.33928999999999998</v>
      </c>
      <c r="AH55" s="5">
        <v>0.52648399999999995</v>
      </c>
      <c r="AI55" s="5">
        <v>0.68042000000000002</v>
      </c>
      <c r="AJ55" s="5">
        <v>0.81817600000000001</v>
      </c>
      <c r="AK55" s="5">
        <v>1.0663199999999999</v>
      </c>
      <c r="AL55" s="5">
        <v>1.15523</v>
      </c>
      <c r="AM55" s="5">
        <v>1.16899</v>
      </c>
      <c r="AN55" s="5">
        <v>1.1559699999999999</v>
      </c>
      <c r="AO55" s="5">
        <v>1.09789</v>
      </c>
      <c r="AP55" s="5">
        <v>2.1528669999999996</v>
      </c>
      <c r="AQ55" s="5">
        <v>4.0257499999999995</v>
      </c>
      <c r="AR55" s="5">
        <v>5.4132999999999996</v>
      </c>
      <c r="AS55" s="5">
        <v>6.9342400000000008</v>
      </c>
      <c r="AT55" s="5">
        <v>7.9999700000000002</v>
      </c>
      <c r="AU55" s="5">
        <v>7.9442500000000003</v>
      </c>
      <c r="AV55" s="5">
        <v>7.8264400000000007</v>
      </c>
      <c r="AW55" s="5">
        <v>7.8300900000000002</v>
      </c>
      <c r="AX55" s="5">
        <v>7.8610500000000005</v>
      </c>
      <c r="AY55" s="5">
        <v>7.8883100000000006</v>
      </c>
      <c r="AZ55" s="5">
        <v>7.9749499999999998</v>
      </c>
      <c r="BA55" s="5">
        <v>8.0944399999999987</v>
      </c>
      <c r="BB55" s="5">
        <v>8.2573699999999999</v>
      </c>
      <c r="BC55" s="5">
        <v>8.4585799999999995</v>
      </c>
      <c r="BD55" s="5">
        <v>8.7131799999999995</v>
      </c>
      <c r="BE55" s="5">
        <v>9.0238659999999999</v>
      </c>
      <c r="BF55" s="5">
        <v>9.3999220000000001</v>
      </c>
      <c r="BG55" s="5">
        <v>9.8482589999999988</v>
      </c>
      <c r="BH55" s="5">
        <v>10.389887999999999</v>
      </c>
      <c r="BI55" s="5">
        <v>11.043019000000001</v>
      </c>
      <c r="BK55" t="s">
        <v>108</v>
      </c>
      <c r="BL55" s="5">
        <v>2060.0811744895332</v>
      </c>
      <c r="BM55" s="5">
        <v>2162.3743138378236</v>
      </c>
      <c r="BN55" s="5">
        <v>2269.7735883966511</v>
      </c>
      <c r="BO55" s="5">
        <v>2381.4188579467618</v>
      </c>
      <c r="BP55" s="5">
        <v>2500.5004275708388</v>
      </c>
      <c r="BQ55" s="5">
        <v>2615.0412988564294</v>
      </c>
      <c r="BR55" s="5">
        <v>2722.51617986151</v>
      </c>
      <c r="BS55" s="5">
        <v>2829.7029124753572</v>
      </c>
      <c r="BT55" s="5">
        <v>2922.9029544415594</v>
      </c>
      <c r="BU55" s="5">
        <v>3048.7996650892424</v>
      </c>
      <c r="BV55" s="5">
        <v>3201.3974018100189</v>
      </c>
      <c r="BW55" s="5">
        <v>3341.6368537368721</v>
      </c>
      <c r="BX55" s="5">
        <v>3501.5514975992714</v>
      </c>
      <c r="BY55" s="5">
        <v>3650.4764149730677</v>
      </c>
      <c r="BZ55" s="5">
        <v>3763.7693082661335</v>
      </c>
      <c r="CA55" s="5">
        <v>3875.9504315376143</v>
      </c>
      <c r="CB55" s="5">
        <v>3993.7952994302213</v>
      </c>
      <c r="CC55" s="5">
        <v>4114.3010766292573</v>
      </c>
      <c r="CD55" s="5">
        <v>4236.4768669163414</v>
      </c>
      <c r="CE55" s="5">
        <v>4363.1821317723907</v>
      </c>
      <c r="CF55" s="5">
        <v>4493.7549206921803</v>
      </c>
      <c r="CG55" s="5">
        <v>4629.0196460538391</v>
      </c>
      <c r="CH55" s="5">
        <v>4769.171128711766</v>
      </c>
      <c r="CI55" s="5">
        <v>4915.3565171327618</v>
      </c>
      <c r="CJ55" s="5">
        <v>5068.239408091662</v>
      </c>
      <c r="CK55" s="5">
        <v>5228.8711235995834</v>
      </c>
      <c r="CL55" s="5">
        <v>5398.2722219058833</v>
      </c>
      <c r="CM55" s="5">
        <v>5578.282159460462</v>
      </c>
      <c r="CN55" s="5">
        <v>5770.7819012314203</v>
      </c>
    </row>
    <row r="56" spans="1:92" x14ac:dyDescent="0.25">
      <c r="A56" t="s">
        <v>109</v>
      </c>
      <c r="B56" s="5">
        <v>0</v>
      </c>
      <c r="C56" s="5">
        <v>0</v>
      </c>
      <c r="D56" s="5">
        <v>0</v>
      </c>
      <c r="E56" s="5">
        <v>0</v>
      </c>
      <c r="F56" s="5">
        <v>0</v>
      </c>
      <c r="G56" s="5">
        <v>0</v>
      </c>
      <c r="H56" s="5">
        <v>0</v>
      </c>
      <c r="I56" s="5">
        <v>0</v>
      </c>
      <c r="J56" s="5">
        <v>0</v>
      </c>
      <c r="K56" s="5">
        <v>0.25032599999999999</v>
      </c>
      <c r="L56" s="5">
        <v>0.70716999999999997</v>
      </c>
      <c r="M56" s="5">
        <v>1.08934</v>
      </c>
      <c r="N56" s="5">
        <v>1.5111699999999999</v>
      </c>
      <c r="O56" s="5">
        <v>1.84162</v>
      </c>
      <c r="P56" s="5">
        <v>1.90733</v>
      </c>
      <c r="Q56" s="5">
        <v>1.9396599999999999</v>
      </c>
      <c r="R56" s="5">
        <v>1.9979800000000001</v>
      </c>
      <c r="S56" s="5">
        <v>2.0686</v>
      </c>
      <c r="T56" s="5">
        <v>2.1433</v>
      </c>
      <c r="U56" s="5">
        <v>2.2393700000000001</v>
      </c>
      <c r="V56" s="5">
        <v>2.3508900000000001</v>
      </c>
      <c r="W56" s="5">
        <v>2.48116</v>
      </c>
      <c r="X56" s="5">
        <v>2.6297700000000002</v>
      </c>
      <c r="Y56" s="5">
        <v>2.8014999999999999</v>
      </c>
      <c r="Z56" s="5">
        <v>2.9992200000000002</v>
      </c>
      <c r="AA56" s="5">
        <v>3.2278500000000001</v>
      </c>
      <c r="AB56" s="5">
        <v>3.4932500000000002</v>
      </c>
      <c r="AC56" s="5">
        <v>3.80281</v>
      </c>
      <c r="AD56" s="5">
        <v>4.1653000000000002</v>
      </c>
      <c r="AF56" t="s">
        <v>109</v>
      </c>
      <c r="AG56" s="5">
        <v>0.19627900000000001</v>
      </c>
      <c r="AH56" s="5">
        <v>0.31556099999999998</v>
      </c>
      <c r="AI56" s="5">
        <v>0.39802799999999999</v>
      </c>
      <c r="AJ56" s="5">
        <v>0.46383999999999997</v>
      </c>
      <c r="AK56" s="5">
        <v>0.46583999999999998</v>
      </c>
      <c r="AL56" s="5">
        <v>0.49288199999999999</v>
      </c>
      <c r="AM56" s="5">
        <v>0.50278400000000001</v>
      </c>
      <c r="AN56" s="5">
        <v>0.50015500000000002</v>
      </c>
      <c r="AO56" s="5">
        <v>0.47192899999999999</v>
      </c>
      <c r="AP56" s="5">
        <v>0.67396199999999995</v>
      </c>
      <c r="AQ56" s="5">
        <v>1.1102099999999999</v>
      </c>
      <c r="AR56" s="5">
        <v>1.472834</v>
      </c>
      <c r="AS56" s="5">
        <v>1.888217</v>
      </c>
      <c r="AT56" s="5">
        <v>2.2137320000000003</v>
      </c>
      <c r="AU56" s="5">
        <v>2.2764639999999998</v>
      </c>
      <c r="AV56" s="5">
        <v>2.3042799999999999</v>
      </c>
      <c r="AW56" s="5">
        <v>2.3584209999999999</v>
      </c>
      <c r="AX56" s="5">
        <v>2.42367</v>
      </c>
      <c r="AY56" s="5">
        <v>2.4915530000000001</v>
      </c>
      <c r="AZ56" s="5">
        <v>2.580864</v>
      </c>
      <c r="BA56" s="5">
        <v>2.684434</v>
      </c>
      <c r="BB56" s="5">
        <v>2.8056610000000002</v>
      </c>
      <c r="BC56" s="5">
        <v>2.9436150000000003</v>
      </c>
      <c r="BD56" s="5">
        <v>3.1037140000000001</v>
      </c>
      <c r="BE56" s="5">
        <v>3.2880530000000001</v>
      </c>
      <c r="BF56" s="5">
        <v>3.5003900000000003</v>
      </c>
      <c r="BG56" s="5">
        <v>3.7437740000000002</v>
      </c>
      <c r="BH56" s="5">
        <v>4.0270539999999997</v>
      </c>
      <c r="BI56" s="5">
        <v>4.3587680000000004</v>
      </c>
      <c r="BK56" t="s">
        <v>109</v>
      </c>
      <c r="BL56" s="5">
        <v>536.4207419205909</v>
      </c>
      <c r="BM56" s="5">
        <v>551.27578632888969</v>
      </c>
      <c r="BN56" s="5">
        <v>565.69930613024599</v>
      </c>
      <c r="BO56" s="5">
        <v>580.22403249464674</v>
      </c>
      <c r="BP56" s="5">
        <v>594.66116847437172</v>
      </c>
      <c r="BQ56" s="5">
        <v>608.58134685360289</v>
      </c>
      <c r="BR56" s="5">
        <v>622.05521950221714</v>
      </c>
      <c r="BS56" s="5">
        <v>634.87497836694752</v>
      </c>
      <c r="BT56" s="5">
        <v>648.59290372463181</v>
      </c>
      <c r="BU56" s="5">
        <v>664.01165226256194</v>
      </c>
      <c r="BV56" s="5">
        <v>681.21897336980396</v>
      </c>
      <c r="BW56" s="5">
        <v>698.16409215128874</v>
      </c>
      <c r="BX56" s="5">
        <v>715.99573866065498</v>
      </c>
      <c r="BY56" s="5">
        <v>733.49811551191203</v>
      </c>
      <c r="BZ56" s="5">
        <v>749.3435842333306</v>
      </c>
      <c r="CA56" s="5">
        <v>765.10034266293951</v>
      </c>
      <c r="CB56" s="5">
        <v>781.22542340742029</v>
      </c>
      <c r="CC56" s="5">
        <v>797.61914976698688</v>
      </c>
      <c r="CD56" s="5">
        <v>814.21649528520834</v>
      </c>
      <c r="CE56" s="5">
        <v>831.20023868136104</v>
      </c>
      <c r="CF56" s="5">
        <v>848.5313008254127</v>
      </c>
      <c r="CG56" s="5">
        <v>866.26087776010115</v>
      </c>
      <c r="CH56" s="5">
        <v>884.40225410540063</v>
      </c>
      <c r="CI56" s="5">
        <v>903.03157103218541</v>
      </c>
      <c r="CJ56" s="5">
        <v>922.19759750022547</v>
      </c>
      <c r="CK56" s="5">
        <v>941.97028122909467</v>
      </c>
      <c r="CL56" s="5">
        <v>962.41696111159615</v>
      </c>
      <c r="CM56" s="5">
        <v>983.66537800726508</v>
      </c>
      <c r="CN56" s="5">
        <v>1005.8506606675539</v>
      </c>
    </row>
    <row r="57" spans="1:92" x14ac:dyDescent="0.25">
      <c r="A57" t="s">
        <v>110</v>
      </c>
      <c r="B57" s="5">
        <v>0</v>
      </c>
      <c r="C57" s="5">
        <v>0</v>
      </c>
      <c r="D57" s="5">
        <v>0</v>
      </c>
      <c r="E57" s="5">
        <v>0</v>
      </c>
      <c r="F57" s="5">
        <v>0</v>
      </c>
      <c r="G57" s="5">
        <v>0</v>
      </c>
      <c r="H57" s="5">
        <v>0</v>
      </c>
      <c r="I57" s="5">
        <v>0</v>
      </c>
      <c r="J57" s="5">
        <v>0</v>
      </c>
      <c r="K57" s="5">
        <v>1.6837120000000001E-2</v>
      </c>
      <c r="L57" s="5">
        <v>1.5619330000000001E-2</v>
      </c>
      <c r="M57" s="5">
        <v>1.3222579999999999E-2</v>
      </c>
      <c r="N57" s="5">
        <v>1.43132E-2</v>
      </c>
      <c r="O57" s="5">
        <v>2.004272E-2</v>
      </c>
      <c r="P57" s="5">
        <v>3.0433000000000002E-2</v>
      </c>
      <c r="Q57" s="5">
        <v>4.2578530000000003E-2</v>
      </c>
      <c r="R57" s="5">
        <v>6.3679120000000006E-2</v>
      </c>
      <c r="S57" s="5">
        <v>9.0172749999999996E-2</v>
      </c>
      <c r="T57" s="5">
        <v>0.120037</v>
      </c>
      <c r="U57" s="5">
        <v>0.15251400000000001</v>
      </c>
      <c r="V57" s="5">
        <v>0.18833</v>
      </c>
      <c r="W57" s="5">
        <v>0.22775500000000001</v>
      </c>
      <c r="X57" s="5">
        <v>0.27107900000000001</v>
      </c>
      <c r="Y57" s="5">
        <v>0.31916899999999998</v>
      </c>
      <c r="Z57" s="5">
        <v>0.37286999999999998</v>
      </c>
      <c r="AA57" s="5">
        <v>0.43359900000000001</v>
      </c>
      <c r="AB57" s="5">
        <v>0.502965</v>
      </c>
      <c r="AC57" s="5">
        <v>0.58284800000000003</v>
      </c>
      <c r="AD57" s="5">
        <v>0.67555200000000004</v>
      </c>
      <c r="AF57" t="s">
        <v>110</v>
      </c>
      <c r="AG57" s="5">
        <v>3.4807680000000001E-2</v>
      </c>
      <c r="AH57" s="5">
        <v>6.7800310000000003E-2</v>
      </c>
      <c r="AI57" s="5">
        <v>9.3221680000000001E-2</v>
      </c>
      <c r="AJ57" s="5">
        <v>0.111557</v>
      </c>
      <c r="AK57" s="5">
        <v>7.7730779999999999E-2</v>
      </c>
      <c r="AL57" s="5">
        <v>7.4675630000000007E-2</v>
      </c>
      <c r="AM57" s="5">
        <v>6.3842350000000006E-2</v>
      </c>
      <c r="AN57" s="5">
        <v>5.4451600000000003E-2</v>
      </c>
      <c r="AO57" s="5">
        <v>3.5283170000000003E-2</v>
      </c>
      <c r="AP57" s="5">
        <v>-2.6579130000000003E-2</v>
      </c>
      <c r="AQ57" s="5">
        <v>-5.5084510000000003E-2</v>
      </c>
      <c r="AR57" s="5">
        <v>-8.2697880000000001E-2</v>
      </c>
      <c r="AS57" s="5">
        <v>-0.1000248</v>
      </c>
      <c r="AT57" s="5">
        <v>-0.11266527999999999</v>
      </c>
      <c r="AU57" s="5">
        <v>-0.11395399999999999</v>
      </c>
      <c r="AV57" s="5">
        <v>-0.11871046999999998</v>
      </c>
      <c r="AW57" s="5">
        <v>-0.11010587999999999</v>
      </c>
      <c r="AX57" s="5">
        <v>-9.7188250000000004E-2</v>
      </c>
      <c r="AY57" s="5">
        <v>-8.2050999999999985E-2</v>
      </c>
      <c r="AZ57" s="5">
        <v>-5.5209999999999981E-2</v>
      </c>
      <c r="BA57" s="5">
        <v>-2.604200000000001E-2</v>
      </c>
      <c r="BB57" s="5">
        <v>7.4420000000000042E-3</v>
      </c>
      <c r="BC57" s="5">
        <v>4.448000000000002E-2</v>
      </c>
      <c r="BD57" s="5">
        <v>8.7549999999999989E-2</v>
      </c>
      <c r="BE57" s="5">
        <v>0.13725299999999999</v>
      </c>
      <c r="BF57" s="5">
        <v>0.192273</v>
      </c>
      <c r="BG57" s="5">
        <v>0.25086900000000001</v>
      </c>
      <c r="BH57" s="5">
        <v>0.31899000000000005</v>
      </c>
      <c r="BI57" s="5">
        <v>0.39866300000000005</v>
      </c>
      <c r="BK57" t="s">
        <v>110</v>
      </c>
      <c r="BL57" s="5">
        <v>2293.3888245047337</v>
      </c>
      <c r="BM57" s="5">
        <v>2340.6631301304647</v>
      </c>
      <c r="BN57" s="5">
        <v>2386.9516138780659</v>
      </c>
      <c r="BO57" s="5">
        <v>2433.265384490287</v>
      </c>
      <c r="BP57" s="5">
        <v>2478.6367874813209</v>
      </c>
      <c r="BQ57" s="5">
        <v>2524.9674824297381</v>
      </c>
      <c r="BR57" s="5">
        <v>2572.4487347164659</v>
      </c>
      <c r="BS57" s="5">
        <v>2620.2358434350881</v>
      </c>
      <c r="BT57" s="5">
        <v>2669.2274322371504</v>
      </c>
      <c r="BU57" s="5">
        <v>2717.7058614428943</v>
      </c>
      <c r="BV57" s="5">
        <v>2767.7424676782744</v>
      </c>
      <c r="BW57" s="5">
        <v>2818.0238148835251</v>
      </c>
      <c r="BX57" s="5">
        <v>2868.7089008018534</v>
      </c>
      <c r="BY57" s="5">
        <v>2919.6285146321907</v>
      </c>
      <c r="BZ57" s="5">
        <v>2971.0141739747787</v>
      </c>
      <c r="CA57" s="5">
        <v>3022.3385995984177</v>
      </c>
      <c r="CB57" s="5">
        <v>3074.3334825775805</v>
      </c>
      <c r="CC57" s="5">
        <v>3126.6392616582839</v>
      </c>
      <c r="CD57" s="5">
        <v>3179.1891683584122</v>
      </c>
      <c r="CE57" s="5">
        <v>3232.3434161689684</v>
      </c>
      <c r="CF57" s="5">
        <v>3285.843200570388</v>
      </c>
      <c r="CG57" s="5">
        <v>3339.7478180640192</v>
      </c>
      <c r="CH57" s="5">
        <v>3394.039204222735</v>
      </c>
      <c r="CI57" s="5">
        <v>3448.8215934172263</v>
      </c>
      <c r="CJ57" s="5">
        <v>3504.1338357469162</v>
      </c>
      <c r="CK57" s="5">
        <v>3559.9504446026453</v>
      </c>
      <c r="CL57" s="5">
        <v>3616.2245015326125</v>
      </c>
      <c r="CM57" s="5">
        <v>3673.1873635196216</v>
      </c>
      <c r="CN57" s="5">
        <v>3730.9407472722505</v>
      </c>
    </row>
    <row r="58" spans="1:92" x14ac:dyDescent="0.25">
      <c r="A58" t="s">
        <v>111</v>
      </c>
      <c r="B58" s="5">
        <v>0</v>
      </c>
      <c r="C58" s="5">
        <v>0</v>
      </c>
      <c r="D58" s="5">
        <v>0</v>
      </c>
      <c r="E58" s="5">
        <v>0</v>
      </c>
      <c r="F58" s="5">
        <v>0</v>
      </c>
      <c r="G58" s="5">
        <v>0</v>
      </c>
      <c r="H58" s="5">
        <v>0</v>
      </c>
      <c r="I58" s="5">
        <v>0</v>
      </c>
      <c r="J58" s="5">
        <v>0</v>
      </c>
      <c r="K58" s="5">
        <v>-0.110902</v>
      </c>
      <c r="L58" s="5">
        <v>-0.39641100000000001</v>
      </c>
      <c r="M58" s="5">
        <v>-0.578735</v>
      </c>
      <c r="N58" s="5">
        <v>-0.73070199999999996</v>
      </c>
      <c r="O58" s="5">
        <v>-0.7964</v>
      </c>
      <c r="P58" s="5">
        <v>-0.70926199999999995</v>
      </c>
      <c r="Q58" s="5">
        <v>-0.61326000000000003</v>
      </c>
      <c r="R58" s="5">
        <v>-0.52954400000000001</v>
      </c>
      <c r="S58" s="5">
        <v>-0.45559100000000002</v>
      </c>
      <c r="T58" s="5">
        <v>-0.38910899999999998</v>
      </c>
      <c r="U58" s="5">
        <v>-0.33665600000000001</v>
      </c>
      <c r="V58" s="5">
        <v>-0.292908</v>
      </c>
      <c r="W58" s="5">
        <v>-0.25675100000000001</v>
      </c>
      <c r="X58" s="5">
        <v>-0.22539600000000001</v>
      </c>
      <c r="Y58" s="5">
        <v>-0.19776099999999999</v>
      </c>
      <c r="Z58" s="5">
        <v>-0.17198099999999999</v>
      </c>
      <c r="AA58" s="5">
        <v>-0.14654400000000001</v>
      </c>
      <c r="AB58" s="5">
        <v>-0.12003900000000001</v>
      </c>
      <c r="AC58" s="5">
        <v>-9.1445680000000001E-2</v>
      </c>
      <c r="AD58" s="5">
        <v>-5.957863E-2</v>
      </c>
      <c r="AF58" t="s">
        <v>111</v>
      </c>
      <c r="AG58" s="5">
        <v>1.689268E-2</v>
      </c>
      <c r="AH58" s="5">
        <v>3.3232919999999999E-2</v>
      </c>
      <c r="AI58" s="5">
        <v>4.5644619999999997E-2</v>
      </c>
      <c r="AJ58" s="5">
        <v>5.10836E-2</v>
      </c>
      <c r="AK58" s="5">
        <v>7.5934269999999998E-3</v>
      </c>
      <c r="AL58" s="5">
        <v>4.7610999999999999E-3</v>
      </c>
      <c r="AM58" s="5">
        <v>-9.4239110000000001E-3</v>
      </c>
      <c r="AN58" s="5">
        <v>-1.8119360000000001E-2</v>
      </c>
      <c r="AO58" s="5">
        <v>-3.4690859999999997E-2</v>
      </c>
      <c r="AP58" s="5">
        <v>-0.19041457000000001</v>
      </c>
      <c r="AQ58" s="5">
        <v>-0.48015857000000001</v>
      </c>
      <c r="AR58" s="5">
        <v>-0.67131863000000003</v>
      </c>
      <c r="AS58" s="5">
        <v>-0.82163646999999995</v>
      </c>
      <c r="AT58" s="5">
        <v>-0.88824771000000002</v>
      </c>
      <c r="AU58" s="5">
        <v>-0.79457717999999999</v>
      </c>
      <c r="AV58" s="5">
        <v>-0.70252570000000003</v>
      </c>
      <c r="AW58" s="5">
        <v>-0.61129062000000001</v>
      </c>
      <c r="AX58" s="5">
        <v>-0.53304116000000001</v>
      </c>
      <c r="AY58" s="5">
        <v>-0.46341210999999999</v>
      </c>
      <c r="AZ58" s="5">
        <v>-0.39847669000000002</v>
      </c>
      <c r="BA58" s="5">
        <v>-0.34376755000000003</v>
      </c>
      <c r="BB58" s="5">
        <v>-0.29657743000000003</v>
      </c>
      <c r="BC58" s="5">
        <v>-0.25643067000000003</v>
      </c>
      <c r="BD58" s="5">
        <v>-0.218692</v>
      </c>
      <c r="BE58" s="5">
        <v>-0.18429299999999998</v>
      </c>
      <c r="BF58" s="5">
        <v>-0.15480649000000002</v>
      </c>
      <c r="BG58" s="5">
        <v>-0.13475656</v>
      </c>
      <c r="BH58" s="5">
        <v>-0.11174181</v>
      </c>
      <c r="BI58" s="5">
        <v>-8.5030030000000006E-2</v>
      </c>
      <c r="BK58" t="s">
        <v>111</v>
      </c>
      <c r="BL58" s="5">
        <v>23390.781433283984</v>
      </c>
      <c r="BM58" s="5">
        <v>23756.175636575688</v>
      </c>
      <c r="BN58" s="5">
        <v>24108.232794774114</v>
      </c>
      <c r="BO58" s="5">
        <v>24479.757265379762</v>
      </c>
      <c r="BP58" s="5">
        <v>24858.657310187766</v>
      </c>
      <c r="BQ58" s="5">
        <v>25278.037741212043</v>
      </c>
      <c r="BR58" s="5">
        <v>25747.769251190814</v>
      </c>
      <c r="BS58" s="5">
        <v>26230.272768163562</v>
      </c>
      <c r="BT58" s="5">
        <v>26740.897251191062</v>
      </c>
      <c r="BU58" s="5">
        <v>27219.024534237495</v>
      </c>
      <c r="BV58" s="5">
        <v>27662.86061182967</v>
      </c>
      <c r="BW58" s="5">
        <v>28129.561160995101</v>
      </c>
      <c r="BX58" s="5">
        <v>28586.041192877547</v>
      </c>
      <c r="BY58" s="5">
        <v>29063.059488507872</v>
      </c>
      <c r="BZ58" s="5">
        <v>29586.337338906753</v>
      </c>
      <c r="CA58" s="5">
        <v>30108.769821711659</v>
      </c>
      <c r="CB58" s="5">
        <v>30633.887004499957</v>
      </c>
      <c r="CC58" s="5">
        <v>31157.080870908696</v>
      </c>
      <c r="CD58" s="5">
        <v>31679.418492090495</v>
      </c>
      <c r="CE58" s="5">
        <v>32203.165840875572</v>
      </c>
      <c r="CF58" s="5">
        <v>32726.351650474728</v>
      </c>
      <c r="CG58" s="5">
        <v>33249.726996509722</v>
      </c>
      <c r="CH58" s="5">
        <v>33773.028854170967</v>
      </c>
      <c r="CI58" s="5">
        <v>34297.851300489703</v>
      </c>
      <c r="CJ58" s="5">
        <v>34823.692323368879</v>
      </c>
      <c r="CK58" s="5">
        <v>35349.804941713883</v>
      </c>
      <c r="CL58" s="5">
        <v>35874.319713358746</v>
      </c>
      <c r="CM58" s="5">
        <v>36401.359928853548</v>
      </c>
      <c r="CN58" s="5">
        <v>36931.084847268554</v>
      </c>
    </row>
    <row r="59" spans="1:92" x14ac:dyDescent="0.25">
      <c r="A59" t="s">
        <v>112</v>
      </c>
      <c r="B59" s="5">
        <v>0</v>
      </c>
      <c r="C59" s="5">
        <v>0</v>
      </c>
      <c r="D59" s="5">
        <v>0</v>
      </c>
      <c r="E59" s="5">
        <v>0</v>
      </c>
      <c r="F59" s="5">
        <v>0</v>
      </c>
      <c r="G59" s="5">
        <v>0</v>
      </c>
      <c r="H59" s="5">
        <v>0</v>
      </c>
      <c r="I59" s="5">
        <v>0</v>
      </c>
      <c r="J59" s="5">
        <v>0</v>
      </c>
      <c r="K59" s="5">
        <v>-6.1565540000000002E-2</v>
      </c>
      <c r="L59" s="5">
        <v>-0.22514100000000001</v>
      </c>
      <c r="M59" s="5">
        <v>-0.35008800000000001</v>
      </c>
      <c r="N59" s="5">
        <v>-0.46810000000000002</v>
      </c>
      <c r="O59" s="5">
        <v>-0.54124899999999998</v>
      </c>
      <c r="P59" s="5">
        <v>-0.52014199999999999</v>
      </c>
      <c r="Q59" s="5">
        <v>-0.48023100000000002</v>
      </c>
      <c r="R59" s="5">
        <v>-0.440245</v>
      </c>
      <c r="S59" s="5">
        <v>-0.40046100000000001</v>
      </c>
      <c r="T59" s="5">
        <v>-0.36067199999999999</v>
      </c>
      <c r="U59" s="5">
        <v>-0.32610299999999998</v>
      </c>
      <c r="V59" s="5">
        <v>-0.29514099999999999</v>
      </c>
      <c r="W59" s="5">
        <v>-0.268094</v>
      </c>
      <c r="X59" s="5">
        <v>-0.244143</v>
      </c>
      <c r="Y59" s="5">
        <v>-0.22347600000000001</v>
      </c>
      <c r="Z59" s="5">
        <v>-0.20566400000000001</v>
      </c>
      <c r="AA59" s="5">
        <v>-0.19054399999999999</v>
      </c>
      <c r="AB59" s="5">
        <v>-0.17795900000000001</v>
      </c>
      <c r="AC59" s="5">
        <v>-0.16813800000000001</v>
      </c>
      <c r="AD59" s="5">
        <v>-0.16123100000000001</v>
      </c>
      <c r="AF59" t="s">
        <v>112</v>
      </c>
      <c r="AG59" s="5">
        <v>4.7035649999999998E-3</v>
      </c>
      <c r="AH59" s="5">
        <v>1.135537E-2</v>
      </c>
      <c r="AI59" s="5">
        <v>1.6931419999999999E-2</v>
      </c>
      <c r="AJ59" s="5">
        <v>1.9371030000000001E-2</v>
      </c>
      <c r="AK59" s="5">
        <v>-1.7317240000000001E-2</v>
      </c>
      <c r="AL59" s="5">
        <v>-3.2686739999999999E-2</v>
      </c>
      <c r="AM59" s="5">
        <v>-4.4979369999999998E-2</v>
      </c>
      <c r="AN59" s="5">
        <v>-5.3340720000000001E-2</v>
      </c>
      <c r="AO59" s="5">
        <v>-6.3133369999999994E-2</v>
      </c>
      <c r="AP59" s="5">
        <v>-0.17342654000000002</v>
      </c>
      <c r="AQ59" s="5">
        <v>-0.36130400000000001</v>
      </c>
      <c r="AR59" s="5">
        <v>-0.50080199999999997</v>
      </c>
      <c r="AS59" s="5">
        <v>-0.62628899999999998</v>
      </c>
      <c r="AT59" s="5">
        <v>-0.70363399999999998</v>
      </c>
      <c r="AU59" s="5">
        <v>-0.68194699999999997</v>
      </c>
      <c r="AV59" s="5">
        <v>-0.64113100000000001</v>
      </c>
      <c r="AW59" s="5">
        <v>-0.60051600000000005</v>
      </c>
      <c r="AX59" s="5">
        <v>-0.56020099999999995</v>
      </c>
      <c r="AY59" s="5">
        <v>-0.52082499999999998</v>
      </c>
      <c r="AZ59" s="5">
        <v>-0.48326599999999997</v>
      </c>
      <c r="BA59" s="5">
        <v>-0.44992199999999999</v>
      </c>
      <c r="BB59" s="5">
        <v>-0.421261</v>
      </c>
      <c r="BC59" s="5">
        <v>-0.39643400000000001</v>
      </c>
      <c r="BD59" s="5">
        <v>-0.37568800000000002</v>
      </c>
      <c r="BE59" s="5">
        <v>-0.35716700000000001</v>
      </c>
      <c r="BF59" s="5">
        <v>-0.341584</v>
      </c>
      <c r="BG59" s="5">
        <v>-0.32828999999999997</v>
      </c>
      <c r="BH59" s="5">
        <v>-0.318104</v>
      </c>
      <c r="BI59" s="5">
        <v>-0.31091200000000002</v>
      </c>
      <c r="BK59" t="s">
        <v>112</v>
      </c>
      <c r="BL59" s="5">
        <v>13665.415902185487</v>
      </c>
      <c r="BM59" s="5">
        <v>13909.838344661341</v>
      </c>
      <c r="BN59" s="5">
        <v>14146.454251873674</v>
      </c>
      <c r="BO59" s="5">
        <v>14383.611138931612</v>
      </c>
      <c r="BP59" s="5">
        <v>14616.969440602772</v>
      </c>
      <c r="BQ59" s="5">
        <v>14859.849306853208</v>
      </c>
      <c r="BR59" s="5">
        <v>15115.741933005527</v>
      </c>
      <c r="BS59" s="5">
        <v>15376.257157582686</v>
      </c>
      <c r="BT59" s="5">
        <v>15644.971120185966</v>
      </c>
      <c r="BU59" s="5">
        <v>15900.589578834253</v>
      </c>
      <c r="BV59" s="5">
        <v>16145.534392519723</v>
      </c>
      <c r="BW59" s="5">
        <v>16398.356438300496</v>
      </c>
      <c r="BX59" s="5">
        <v>16647.605331346913</v>
      </c>
      <c r="BY59" s="5">
        <v>16904.028076351857</v>
      </c>
      <c r="BZ59" s="5">
        <v>17177.125831465382</v>
      </c>
      <c r="CA59" s="5">
        <v>17453.578169594468</v>
      </c>
      <c r="CB59" s="5">
        <v>17730.753030430642</v>
      </c>
      <c r="CC59" s="5">
        <v>18008.540243850992</v>
      </c>
      <c r="CD59" s="5">
        <v>18286.73125001138</v>
      </c>
      <c r="CE59" s="5">
        <v>18565.38403870038</v>
      </c>
      <c r="CF59" s="5">
        <v>18844.012728586888</v>
      </c>
      <c r="CG59" s="5">
        <v>19122.459008068829</v>
      </c>
      <c r="CH59" s="5">
        <v>19400.719180010685</v>
      </c>
      <c r="CI59" s="5">
        <v>19678.67174333016</v>
      </c>
      <c r="CJ59" s="5">
        <v>19956.54053023551</v>
      </c>
      <c r="CK59" s="5">
        <v>20234.043089189247</v>
      </c>
      <c r="CL59" s="5">
        <v>20511.144169191168</v>
      </c>
      <c r="CM59" s="5">
        <v>20787.486008477837</v>
      </c>
      <c r="CN59" s="5">
        <v>21062.888888250949</v>
      </c>
    </row>
    <row r="60" spans="1:92" x14ac:dyDescent="0.25">
      <c r="A60" t="s">
        <v>113</v>
      </c>
      <c r="B60" s="5">
        <v>0</v>
      </c>
      <c r="C60" s="5">
        <v>0</v>
      </c>
      <c r="D60" s="5">
        <v>0</v>
      </c>
      <c r="E60" s="5">
        <v>0</v>
      </c>
      <c r="F60" s="5">
        <v>0</v>
      </c>
      <c r="G60" s="5">
        <v>0</v>
      </c>
      <c r="H60" s="5">
        <v>0</v>
      </c>
      <c r="I60" s="5">
        <v>0</v>
      </c>
      <c r="J60" s="5">
        <v>0</v>
      </c>
      <c r="K60" s="5">
        <v>-5.3343509999999997E-2</v>
      </c>
      <c r="L60" s="5">
        <v>-0.23155600000000001</v>
      </c>
      <c r="M60" s="5">
        <v>-0.37351200000000001</v>
      </c>
      <c r="N60" s="5">
        <v>-0.52600499999999994</v>
      </c>
      <c r="O60" s="5">
        <v>-0.63358300000000001</v>
      </c>
      <c r="P60" s="5">
        <v>-0.62383500000000003</v>
      </c>
      <c r="Q60" s="5">
        <v>-0.59500299999999995</v>
      </c>
      <c r="R60" s="5">
        <v>-0.56711699999999998</v>
      </c>
      <c r="S60" s="5">
        <v>-0.538327</v>
      </c>
      <c r="T60" s="5">
        <v>-0.50806399999999996</v>
      </c>
      <c r="U60" s="5">
        <v>-0.48414600000000002</v>
      </c>
      <c r="V60" s="5">
        <v>-0.46481699999999998</v>
      </c>
      <c r="W60" s="5">
        <v>-0.45133499999999999</v>
      </c>
      <c r="X60" s="5">
        <v>-0.44332100000000002</v>
      </c>
      <c r="Y60" s="5">
        <v>-0.44179099999999999</v>
      </c>
      <c r="Z60" s="5">
        <v>-0.44681500000000002</v>
      </c>
      <c r="AA60" s="5">
        <v>-0.45882600000000001</v>
      </c>
      <c r="AB60" s="5">
        <v>-0.47816799999999998</v>
      </c>
      <c r="AC60" s="5">
        <v>-0.50555700000000003</v>
      </c>
      <c r="AD60" s="5">
        <v>-0.54161499999999996</v>
      </c>
      <c r="AF60" t="s">
        <v>113</v>
      </c>
      <c r="AG60" s="5">
        <v>2.6008260000000001E-3</v>
      </c>
      <c r="AH60" s="5">
        <v>1.066284E-2</v>
      </c>
      <c r="AI60" s="5">
        <v>1.8683109999999999E-2</v>
      </c>
      <c r="AJ60" s="5">
        <v>2.428781E-2</v>
      </c>
      <c r="AK60" s="5">
        <v>-1.803635E-2</v>
      </c>
      <c r="AL60" s="5">
        <v>-2.9519320000000002E-2</v>
      </c>
      <c r="AM60" s="5">
        <v>-3.9453149999999999E-2</v>
      </c>
      <c r="AN60" s="5">
        <v>-4.640938E-2</v>
      </c>
      <c r="AO60" s="5">
        <v>-5.4767379999999997E-2</v>
      </c>
      <c r="AP60" s="5">
        <v>-0.17347050999999999</v>
      </c>
      <c r="AQ60" s="5">
        <v>-0.36586600000000002</v>
      </c>
      <c r="AR60" s="5">
        <v>-0.51794099999999998</v>
      </c>
      <c r="AS60" s="5">
        <v>-0.67775999999999992</v>
      </c>
      <c r="AT60" s="5">
        <v>-0.79277299999999995</v>
      </c>
      <c r="AU60" s="5">
        <v>-0.78840700000000008</v>
      </c>
      <c r="AV60" s="5">
        <v>-0.76928199999999991</v>
      </c>
      <c r="AW60" s="5">
        <v>-0.74615199999999993</v>
      </c>
      <c r="AX60" s="5">
        <v>-0.72204899999999994</v>
      </c>
      <c r="AY60" s="5">
        <v>-0.697133</v>
      </c>
      <c r="AZ60" s="5">
        <v>-0.67285100000000009</v>
      </c>
      <c r="BA60" s="5">
        <v>-0.65193900000000005</v>
      </c>
      <c r="BB60" s="5">
        <v>-0.63485799999999992</v>
      </c>
      <c r="BC60" s="5">
        <v>-0.62259600000000004</v>
      </c>
      <c r="BD60" s="5">
        <v>-0.61449500000000001</v>
      </c>
      <c r="BE60" s="5">
        <v>-0.61202100000000004</v>
      </c>
      <c r="BF60" s="5">
        <v>-0.61736999999999997</v>
      </c>
      <c r="BG60" s="5">
        <v>-0.63478199999999996</v>
      </c>
      <c r="BH60" s="5">
        <v>-0.66067500000000001</v>
      </c>
      <c r="BI60" s="5">
        <v>-0.69534499999999999</v>
      </c>
      <c r="BK60" t="s">
        <v>113</v>
      </c>
      <c r="BL60" s="5">
        <v>24105.302819254626</v>
      </c>
      <c r="BM60" s="5">
        <v>24550.209566244826</v>
      </c>
      <c r="BN60" s="5">
        <v>24982.541368284677</v>
      </c>
      <c r="BO60" s="5">
        <v>25413.432501896626</v>
      </c>
      <c r="BP60" s="5">
        <v>25832.581575347238</v>
      </c>
      <c r="BQ60" s="5">
        <v>26268.069419590924</v>
      </c>
      <c r="BR60" s="5">
        <v>26723.426454904897</v>
      </c>
      <c r="BS60" s="5">
        <v>27186.55440381989</v>
      </c>
      <c r="BT60" s="5">
        <v>27665.823481561929</v>
      </c>
      <c r="BU60" s="5">
        <v>28120.933096900058</v>
      </c>
      <c r="BV60" s="5">
        <v>28560.628707847402</v>
      </c>
      <c r="BW60" s="5">
        <v>29014.087706423099</v>
      </c>
      <c r="BX60" s="5">
        <v>29456.97130489775</v>
      </c>
      <c r="BY60" s="5">
        <v>29912.945820236797</v>
      </c>
      <c r="BZ60" s="5">
        <v>30405.573911827709</v>
      </c>
      <c r="CA60" s="5">
        <v>30903.562240402054</v>
      </c>
      <c r="CB60" s="5">
        <v>31404.972952529068</v>
      </c>
      <c r="CC60" s="5">
        <v>31908.579449110428</v>
      </c>
      <c r="CD60" s="5">
        <v>32414.282055126983</v>
      </c>
      <c r="CE60" s="5">
        <v>32922.002953953612</v>
      </c>
      <c r="CF60" s="5">
        <v>33430.955732481416</v>
      </c>
      <c r="CG60" s="5">
        <v>33940.948835817559</v>
      </c>
      <c r="CH60" s="5">
        <v>34451.507000040016</v>
      </c>
      <c r="CI60" s="5">
        <v>34962.850907678832</v>
      </c>
      <c r="CJ60" s="5">
        <v>35474.369721145384</v>
      </c>
      <c r="CK60" s="5">
        <v>35985.144011192679</v>
      </c>
      <c r="CL60" s="5">
        <v>36493.437940314536</v>
      </c>
      <c r="CM60" s="5">
        <v>37000.303306059977</v>
      </c>
      <c r="CN60" s="5">
        <v>37505.413359268452</v>
      </c>
    </row>
    <row r="61" spans="1:92" x14ac:dyDescent="0.25">
      <c r="A61" t="s">
        <v>114</v>
      </c>
      <c r="B61" s="5">
        <v>0</v>
      </c>
      <c r="C61" s="5">
        <v>0</v>
      </c>
      <c r="D61" s="5">
        <v>0</v>
      </c>
      <c r="E61" s="5">
        <v>0</v>
      </c>
      <c r="F61" s="5">
        <v>0</v>
      </c>
      <c r="G61" s="5">
        <v>0</v>
      </c>
      <c r="H61" s="5">
        <v>0</v>
      </c>
      <c r="I61" s="5">
        <v>0</v>
      </c>
      <c r="J61" s="5">
        <v>0</v>
      </c>
      <c r="K61" s="5">
        <v>-1.416828E-2</v>
      </c>
      <c r="L61" s="5">
        <v>-1.4093759999999999E-3</v>
      </c>
      <c r="M61" s="5">
        <v>4.1320419999999997E-2</v>
      </c>
      <c r="N61" s="5">
        <v>0.107751</v>
      </c>
      <c r="O61" s="5">
        <v>0.18498500000000001</v>
      </c>
      <c r="P61" s="5">
        <v>0.24491199999999999</v>
      </c>
      <c r="Q61" s="5">
        <v>0.29511199999999999</v>
      </c>
      <c r="R61" s="5">
        <v>0.33518199999999998</v>
      </c>
      <c r="S61" s="5">
        <v>0.367477</v>
      </c>
      <c r="T61" s="5">
        <v>0.392397</v>
      </c>
      <c r="U61" s="5">
        <v>0.41188200000000003</v>
      </c>
      <c r="V61" s="5">
        <v>0.42550199999999999</v>
      </c>
      <c r="W61" s="5">
        <v>0.43374200000000002</v>
      </c>
      <c r="X61" s="5">
        <v>0.43713000000000002</v>
      </c>
      <c r="Y61" s="5">
        <v>0.436303</v>
      </c>
      <c r="Z61" s="5">
        <v>0.43205500000000002</v>
      </c>
      <c r="AA61" s="5">
        <v>0.42486099999999999</v>
      </c>
      <c r="AB61" s="5">
        <v>0.41525000000000001</v>
      </c>
      <c r="AC61" s="5">
        <v>0.40361799999999998</v>
      </c>
      <c r="AD61" s="5">
        <v>0.39022899999999999</v>
      </c>
      <c r="AF61" t="s">
        <v>114</v>
      </c>
      <c r="AG61" s="5">
        <v>3.3315860000000001E-3</v>
      </c>
      <c r="AH61" s="5">
        <v>-1.437388E-2</v>
      </c>
      <c r="AI61" s="5">
        <v>-3.5994489999999997E-2</v>
      </c>
      <c r="AJ61" s="5">
        <v>-5.5254280000000003E-2</v>
      </c>
      <c r="AK61" s="5">
        <v>-7.8812229999999997E-2</v>
      </c>
      <c r="AL61" s="5">
        <v>-9.5541539999999994E-2</v>
      </c>
      <c r="AM61" s="5">
        <v>-9.710125E-2</v>
      </c>
      <c r="AN61" s="5">
        <v>-9.4069429999999996E-2</v>
      </c>
      <c r="AO61" s="5">
        <v>-7.9810629999999994E-2</v>
      </c>
      <c r="AP61" s="5">
        <v>-6.4358890000000002E-2</v>
      </c>
      <c r="AQ61" s="5">
        <v>-2.8381296E-2</v>
      </c>
      <c r="AR61" s="5">
        <v>5.1511789999999995E-2</v>
      </c>
      <c r="AS61" s="5">
        <v>0.16120116000000001</v>
      </c>
      <c r="AT61" s="5">
        <v>0.29018700000000003</v>
      </c>
      <c r="AU61" s="5">
        <v>0.39925299999999997</v>
      </c>
      <c r="AV61" s="5">
        <v>0.51008199999999992</v>
      </c>
      <c r="AW61" s="5">
        <v>0.60179399999999994</v>
      </c>
      <c r="AX61" s="5">
        <v>0.68599600000000005</v>
      </c>
      <c r="AY61" s="5">
        <v>0.761602</v>
      </c>
      <c r="AZ61" s="5">
        <v>0.81865699999999997</v>
      </c>
      <c r="BA61" s="5">
        <v>0.863097</v>
      </c>
      <c r="BB61" s="5">
        <v>0.89365399999999995</v>
      </c>
      <c r="BC61" s="5">
        <v>0.91343600000000003</v>
      </c>
      <c r="BD61" s="5">
        <v>0.91974500000000003</v>
      </c>
      <c r="BE61" s="5">
        <v>0.91661100000000006</v>
      </c>
      <c r="BF61" s="5">
        <v>0.90872700000000006</v>
      </c>
      <c r="BG61" s="5">
        <v>0.90686800000000001</v>
      </c>
      <c r="BH61" s="5">
        <v>0.903366</v>
      </c>
      <c r="BI61" s="5">
        <v>0.8984049999999999</v>
      </c>
      <c r="BK61" t="s">
        <v>114</v>
      </c>
      <c r="BL61" s="5">
        <v>2374.8942497813127</v>
      </c>
      <c r="BM61" s="5">
        <v>2431.4991375733175</v>
      </c>
      <c r="BN61" s="5">
        <v>2489.0220855857406</v>
      </c>
      <c r="BO61" s="5">
        <v>2548.3653451813466</v>
      </c>
      <c r="BP61" s="5">
        <v>2609.2615924750617</v>
      </c>
      <c r="BQ61" s="5">
        <v>2673.8755468461532</v>
      </c>
      <c r="BR61" s="5">
        <v>2740.3411288284969</v>
      </c>
      <c r="BS61" s="5">
        <v>2808.5173367858797</v>
      </c>
      <c r="BT61" s="5">
        <v>2877.3778059372598</v>
      </c>
      <c r="BU61" s="5">
        <v>2946.3911925948391</v>
      </c>
      <c r="BV61" s="5">
        <v>3015.9045245113721</v>
      </c>
      <c r="BW61" s="5">
        <v>3087.0728515537007</v>
      </c>
      <c r="BX61" s="5">
        <v>3158.7324967222899</v>
      </c>
      <c r="BY61" s="5">
        <v>3231.6335146474407</v>
      </c>
      <c r="BZ61" s="5">
        <v>3304.5520491914344</v>
      </c>
      <c r="CA61" s="5">
        <v>3378.3852788401427</v>
      </c>
      <c r="CB61" s="5">
        <v>3452.2480667844943</v>
      </c>
      <c r="CC61" s="5">
        <v>3526.6280143867039</v>
      </c>
      <c r="CD61" s="5">
        <v>3601.5458039544692</v>
      </c>
      <c r="CE61" s="5">
        <v>3676.5794750298569</v>
      </c>
      <c r="CF61" s="5">
        <v>3751.9169612059072</v>
      </c>
      <c r="CG61" s="5">
        <v>3827.4892875383143</v>
      </c>
      <c r="CH61" s="5">
        <v>3903.3834555568264</v>
      </c>
      <c r="CI61" s="5">
        <v>3979.4504845054603</v>
      </c>
      <c r="CJ61" s="5">
        <v>4055.7906683581273</v>
      </c>
      <c r="CK61" s="5">
        <v>4132.5321641044029</v>
      </c>
      <c r="CL61" s="5">
        <v>4210.0631109251462</v>
      </c>
      <c r="CM61" s="5">
        <v>4288.0189884397623</v>
      </c>
      <c r="CN61" s="5">
        <v>4366.3343459242342</v>
      </c>
    </row>
    <row r="62" spans="1:92" x14ac:dyDescent="0.25">
      <c r="A62" t="s">
        <v>115</v>
      </c>
      <c r="B62" s="5">
        <v>0</v>
      </c>
      <c r="C62" s="5">
        <v>0</v>
      </c>
      <c r="D62" s="5">
        <v>0</v>
      </c>
      <c r="E62" s="5">
        <v>0</v>
      </c>
      <c r="F62" s="5">
        <v>0</v>
      </c>
      <c r="G62" s="5">
        <v>0</v>
      </c>
      <c r="H62" s="5">
        <v>0</v>
      </c>
      <c r="I62" s="5">
        <v>0</v>
      </c>
      <c r="J62" s="5">
        <v>0</v>
      </c>
      <c r="K62" s="5">
        <v>3.0014170000000001E-3</v>
      </c>
      <c r="L62" s="5">
        <v>4.9812990000000001E-2</v>
      </c>
      <c r="M62" s="5">
        <v>9.6801650000000003E-2</v>
      </c>
      <c r="N62" s="5">
        <v>0.14413300000000001</v>
      </c>
      <c r="O62" s="5">
        <v>0.17719599999999999</v>
      </c>
      <c r="P62" s="5">
        <v>0.172097</v>
      </c>
      <c r="Q62" s="5">
        <v>0.156917</v>
      </c>
      <c r="R62" s="5">
        <v>0.14222599999999999</v>
      </c>
      <c r="S62" s="5">
        <v>0.129161</v>
      </c>
      <c r="T62" s="5">
        <v>0.116574</v>
      </c>
      <c r="U62" s="5">
        <v>0.105811</v>
      </c>
      <c r="V62" s="5">
        <v>9.5331070000000004E-2</v>
      </c>
      <c r="W62" s="5">
        <v>8.478057E-2</v>
      </c>
      <c r="X62" s="5">
        <v>7.3718210000000006E-2</v>
      </c>
      <c r="Y62" s="5">
        <v>6.2291020000000002E-2</v>
      </c>
      <c r="Z62" s="5">
        <v>5.0646379999999998E-2</v>
      </c>
      <c r="AA62" s="5">
        <v>3.9000600000000003E-2</v>
      </c>
      <c r="AB62" s="5">
        <v>2.7658289999999999E-2</v>
      </c>
      <c r="AC62" s="5">
        <v>1.6864560000000001E-2</v>
      </c>
      <c r="AD62" s="5">
        <v>6.8158389999999998E-3</v>
      </c>
      <c r="AF62" t="s">
        <v>115</v>
      </c>
      <c r="AG62" s="5">
        <v>3.7862640000000001E-3</v>
      </c>
      <c r="AH62" s="5">
        <v>-2.3799350000000001E-3</v>
      </c>
      <c r="AI62" s="5">
        <v>-6.9557710000000003E-3</v>
      </c>
      <c r="AJ62" s="5">
        <v>-8.2241999999999992E-3</v>
      </c>
      <c r="AK62" s="5">
        <v>-2.120205E-2</v>
      </c>
      <c r="AL62" s="5">
        <v>-3.1992300000000001E-2</v>
      </c>
      <c r="AM62" s="5">
        <v>-3.563239E-2</v>
      </c>
      <c r="AN62" s="5">
        <v>-3.7233280000000001E-2</v>
      </c>
      <c r="AO62" s="5">
        <v>-3.4078200000000003E-2</v>
      </c>
      <c r="AP62" s="5">
        <v>-4.1386953000000004E-2</v>
      </c>
      <c r="AQ62" s="5">
        <v>-3.500360000000001E-3</v>
      </c>
      <c r="AR62" s="5">
        <v>4.5795870000000002E-2</v>
      </c>
      <c r="AS62" s="5">
        <v>9.947439000000001E-2</v>
      </c>
      <c r="AT62" s="5">
        <v>0.14315077999999998</v>
      </c>
      <c r="AU62" s="5">
        <v>0.14775857000000001</v>
      </c>
      <c r="AV62" s="5">
        <v>0.14647792000000001</v>
      </c>
      <c r="AW62" s="5">
        <v>0.14037454599999999</v>
      </c>
      <c r="AX62" s="5">
        <v>0.13587064199999999</v>
      </c>
      <c r="AY62" s="5">
        <v>0.13054445000000001</v>
      </c>
      <c r="AZ62" s="5">
        <v>0.12238851000000001</v>
      </c>
      <c r="BA62" s="5">
        <v>0.11293803000000001</v>
      </c>
      <c r="BB62" s="5">
        <v>0.10128908</v>
      </c>
      <c r="BC62" s="5">
        <v>8.8127570000000002E-2</v>
      </c>
      <c r="BD62" s="5">
        <v>7.2216766000000002E-2</v>
      </c>
      <c r="BE62" s="5">
        <v>5.5489113E-2</v>
      </c>
      <c r="BF62" s="5">
        <v>3.9220621000000004E-2</v>
      </c>
      <c r="BG62" s="5">
        <v>2.6847601999999998E-2</v>
      </c>
      <c r="BH62" s="5">
        <v>1.3913343000000002E-2</v>
      </c>
      <c r="BI62" s="5">
        <v>5.9437599999999976E-4</v>
      </c>
      <c r="BK62" t="s">
        <v>115</v>
      </c>
      <c r="BL62" s="5">
        <v>5858.9368099757385</v>
      </c>
      <c r="BM62" s="5">
        <v>6004.9280424305762</v>
      </c>
      <c r="BN62" s="5">
        <v>6154.5438374927317</v>
      </c>
      <c r="BO62" s="5">
        <v>6307.6817407359385</v>
      </c>
      <c r="BP62" s="5">
        <v>6462.8595960262819</v>
      </c>
      <c r="BQ62" s="5">
        <v>6622.3080642418872</v>
      </c>
      <c r="BR62" s="5">
        <v>6783.1260998202115</v>
      </c>
      <c r="BS62" s="5">
        <v>6946.6130131247237</v>
      </c>
      <c r="BT62" s="5">
        <v>7109.3437274213293</v>
      </c>
      <c r="BU62" s="5">
        <v>7271.7233234273363</v>
      </c>
      <c r="BV62" s="5">
        <v>7438.2767754505594</v>
      </c>
      <c r="BW62" s="5">
        <v>7607.2954783152409</v>
      </c>
      <c r="BX62" s="5">
        <v>7778.9674447556436</v>
      </c>
      <c r="BY62" s="5">
        <v>7952.4467142939584</v>
      </c>
      <c r="BZ62" s="5">
        <v>8124.835159495251</v>
      </c>
      <c r="CA62" s="5">
        <v>8298.5753033575165</v>
      </c>
      <c r="CB62" s="5">
        <v>8473.3994686767001</v>
      </c>
      <c r="CC62" s="5">
        <v>8649.8714558893716</v>
      </c>
      <c r="CD62" s="5">
        <v>8827.791629307163</v>
      </c>
      <c r="CE62" s="5">
        <v>9006.8897522438074</v>
      </c>
      <c r="CF62" s="5">
        <v>9187.2861998628923</v>
      </c>
      <c r="CG62" s="5">
        <v>9368.8887868148249</v>
      </c>
      <c r="CH62" s="5">
        <v>9551.72012517849</v>
      </c>
      <c r="CI62" s="5">
        <v>9735.6197737221701</v>
      </c>
      <c r="CJ62" s="5">
        <v>9920.7109143461348</v>
      </c>
      <c r="CK62" s="5">
        <v>10107.05081343223</v>
      </c>
      <c r="CL62" s="5">
        <v>10294.921671612312</v>
      </c>
      <c r="CM62" s="5">
        <v>10483.798545509993</v>
      </c>
      <c r="CN62" s="5">
        <v>10673.598291791108</v>
      </c>
    </row>
    <row r="63" spans="1:92" x14ac:dyDescent="0.25">
      <c r="A63" t="s">
        <v>116</v>
      </c>
      <c r="B63" s="5">
        <v>0</v>
      </c>
      <c r="C63" s="5">
        <v>0</v>
      </c>
      <c r="D63" s="5">
        <v>0</v>
      </c>
      <c r="E63" s="5">
        <v>0</v>
      </c>
      <c r="F63" s="5">
        <v>0</v>
      </c>
      <c r="G63" s="5">
        <v>0</v>
      </c>
      <c r="H63" s="5">
        <v>0</v>
      </c>
      <c r="I63" s="5">
        <v>0</v>
      </c>
      <c r="J63" s="5">
        <v>0</v>
      </c>
      <c r="K63" s="5">
        <v>-0.14680000000000001</v>
      </c>
      <c r="L63" s="5">
        <v>-0.57696599999999998</v>
      </c>
      <c r="M63" s="5">
        <v>-0.87299899999999997</v>
      </c>
      <c r="N63" s="5">
        <v>-1.1817500000000001</v>
      </c>
      <c r="O63" s="5">
        <v>-1.3687499999999999</v>
      </c>
      <c r="P63" s="5">
        <v>-1.2677499999999999</v>
      </c>
      <c r="Q63" s="5">
        <v>-1.15832</v>
      </c>
      <c r="R63" s="5">
        <v>-1.06579</v>
      </c>
      <c r="S63" s="5">
        <v>-0.97348999999999997</v>
      </c>
      <c r="T63" s="5">
        <v>-0.87426400000000004</v>
      </c>
      <c r="U63" s="5">
        <v>-0.78740299999999996</v>
      </c>
      <c r="V63" s="5">
        <v>-0.70225599999999999</v>
      </c>
      <c r="W63" s="5">
        <v>-0.620896</v>
      </c>
      <c r="X63" s="5">
        <v>-0.54107099999999997</v>
      </c>
      <c r="Y63" s="5">
        <v>-0.46473700000000001</v>
      </c>
      <c r="Z63" s="5">
        <v>-0.39152900000000002</v>
      </c>
      <c r="AA63" s="5">
        <v>-0.32169700000000001</v>
      </c>
      <c r="AB63" s="5">
        <v>-0.25562800000000002</v>
      </c>
      <c r="AC63" s="5">
        <v>-0.19393099999999999</v>
      </c>
      <c r="AD63" s="5">
        <v>-0.13710600000000001</v>
      </c>
      <c r="AF63" t="s">
        <v>116</v>
      </c>
      <c r="AG63" s="5">
        <v>-1.074203E-2</v>
      </c>
      <c r="AH63" s="5">
        <v>1.772456E-2</v>
      </c>
      <c r="AI63" s="5">
        <v>3.9903210000000001E-2</v>
      </c>
      <c r="AJ63" s="5">
        <v>4.8016080000000003E-2</v>
      </c>
      <c r="AK63" s="5">
        <v>3.5509600000000002E-2</v>
      </c>
      <c r="AL63" s="5">
        <v>6.7205730000000005E-2</v>
      </c>
      <c r="AM63" s="5">
        <v>5.7871270000000002E-2</v>
      </c>
      <c r="AN63" s="5">
        <v>5.012581E-2</v>
      </c>
      <c r="AO63" s="5">
        <v>3.1518780000000003E-2</v>
      </c>
      <c r="AP63" s="5">
        <v>-0.15045594900000001</v>
      </c>
      <c r="AQ63" s="5">
        <v>-0.50776014999999997</v>
      </c>
      <c r="AR63" s="5">
        <v>-0.79409153999999993</v>
      </c>
      <c r="AS63" s="5">
        <v>-1.1038503400000002</v>
      </c>
      <c r="AT63" s="5">
        <v>-1.3180967399999999</v>
      </c>
      <c r="AU63" s="5">
        <v>-1.2469611899999999</v>
      </c>
      <c r="AV63" s="5">
        <v>-1.21242951</v>
      </c>
      <c r="AW63" s="5">
        <v>-1.1388319499999999</v>
      </c>
      <c r="AX63" s="5">
        <v>-1.0732371000000001</v>
      </c>
      <c r="AY63" s="5">
        <v>-0.99806800000000007</v>
      </c>
      <c r="AZ63" s="5">
        <v>-0.91063399999999994</v>
      </c>
      <c r="BA63" s="5">
        <v>-0.81550199999999995</v>
      </c>
      <c r="BB63" s="5">
        <v>-0.70722277</v>
      </c>
      <c r="BC63" s="5">
        <v>-0.59585126999999993</v>
      </c>
      <c r="BD63" s="5">
        <v>-0.46549084029999999</v>
      </c>
      <c r="BE63" s="5">
        <v>-0.34116703000000004</v>
      </c>
      <c r="BF63" s="5">
        <v>-0.23062070000000001</v>
      </c>
      <c r="BG63" s="5">
        <v>-0.17242775000000002</v>
      </c>
      <c r="BH63" s="5">
        <v>-0.11202869999999999</v>
      </c>
      <c r="BI63" s="5">
        <v>-5.3254450000000009E-2</v>
      </c>
      <c r="BK63" t="s">
        <v>116</v>
      </c>
      <c r="BL63" s="5">
        <v>5935.6769846471234</v>
      </c>
      <c r="BM63" s="5">
        <v>6022.9379344772169</v>
      </c>
      <c r="BN63" s="5">
        <v>6101.7577342252735</v>
      </c>
      <c r="BO63" s="5">
        <v>6177.7240367571521</v>
      </c>
      <c r="BP63" s="5">
        <v>6250.7759138837046</v>
      </c>
      <c r="BQ63" s="5">
        <v>6326.7549098004502</v>
      </c>
      <c r="BR63" s="5">
        <v>6408.8282083224158</v>
      </c>
      <c r="BS63" s="5">
        <v>6490.335067670454</v>
      </c>
      <c r="BT63" s="5">
        <v>6580.647141174175</v>
      </c>
      <c r="BU63" s="5">
        <v>6661.4067131043284</v>
      </c>
      <c r="BV63" s="5">
        <v>6731.9049923947359</v>
      </c>
      <c r="BW63" s="5">
        <v>6806.072932492134</v>
      </c>
      <c r="BX63" s="5">
        <v>6872.8933797730615</v>
      </c>
      <c r="BY63" s="5">
        <v>6944.8637907228913</v>
      </c>
      <c r="BZ63" s="5">
        <v>7036.1830025501631</v>
      </c>
      <c r="CA63" s="5">
        <v>7123.9149877971986</v>
      </c>
      <c r="CB63" s="5">
        <v>7214.7450475247033</v>
      </c>
      <c r="CC63" s="5">
        <v>7304.7201812480853</v>
      </c>
      <c r="CD63" s="5">
        <v>7395.0930747054044</v>
      </c>
      <c r="CE63" s="5">
        <v>7486.3017918459018</v>
      </c>
      <c r="CF63" s="5">
        <v>7578.1010411738307</v>
      </c>
      <c r="CG63" s="5">
        <v>7670.8105065299405</v>
      </c>
      <c r="CH63" s="5">
        <v>7763.6185938962099</v>
      </c>
      <c r="CI63" s="5">
        <v>7857.7688275478768</v>
      </c>
      <c r="CJ63" s="5">
        <v>7951.274396216997</v>
      </c>
      <c r="CK63" s="5">
        <v>8043.443767602892</v>
      </c>
      <c r="CL63" s="5">
        <v>8131.0373882030435</v>
      </c>
      <c r="CM63" s="5">
        <v>8218.3233355554912</v>
      </c>
      <c r="CN63" s="5">
        <v>8304.9294555628494</v>
      </c>
    </row>
    <row r="64" spans="1:92" x14ac:dyDescent="0.25">
      <c r="A64" t="s">
        <v>117</v>
      </c>
      <c r="B64" s="5">
        <v>0</v>
      </c>
      <c r="C64" s="5">
        <v>0</v>
      </c>
      <c r="D64" s="5">
        <v>0</v>
      </c>
      <c r="E64" s="5">
        <v>0</v>
      </c>
      <c r="F64" s="5">
        <v>0</v>
      </c>
      <c r="G64" s="5">
        <v>0</v>
      </c>
      <c r="H64" s="5">
        <v>0</v>
      </c>
      <c r="I64" s="5">
        <v>0</v>
      </c>
      <c r="J64" s="5">
        <v>0</v>
      </c>
      <c r="K64" s="5">
        <v>-4.3042039999999997E-2</v>
      </c>
      <c r="L64" s="5">
        <v>-0.14127600000000001</v>
      </c>
      <c r="M64" s="5">
        <v>-0.21845400000000001</v>
      </c>
      <c r="N64" s="5">
        <v>-0.29593599999999998</v>
      </c>
      <c r="O64" s="5">
        <v>-0.35261599999999999</v>
      </c>
      <c r="P64" s="5">
        <v>-0.36209799999999998</v>
      </c>
      <c r="Q64" s="5">
        <v>-0.35535699999999998</v>
      </c>
      <c r="R64" s="5">
        <v>-0.34413199999999999</v>
      </c>
      <c r="S64" s="5">
        <v>-0.32725100000000001</v>
      </c>
      <c r="T64" s="5">
        <v>-0.304531</v>
      </c>
      <c r="U64" s="5">
        <v>-0.27834100000000001</v>
      </c>
      <c r="V64" s="5">
        <v>-0.248862</v>
      </c>
      <c r="W64" s="5">
        <v>-0.216257</v>
      </c>
      <c r="X64" s="5">
        <v>-0.179837</v>
      </c>
      <c r="Y64" s="5">
        <v>-0.13936100000000001</v>
      </c>
      <c r="Z64" s="5">
        <v>-9.3978930000000002E-2</v>
      </c>
      <c r="AA64" s="5">
        <v>-4.3027200000000002E-2</v>
      </c>
      <c r="AB64" s="5">
        <v>1.4454699999999999E-2</v>
      </c>
      <c r="AC64" s="5">
        <v>7.9279420000000003E-2</v>
      </c>
      <c r="AD64" s="5">
        <v>0.152555</v>
      </c>
      <c r="AF64" t="s">
        <v>117</v>
      </c>
      <c r="AG64" s="5">
        <v>5.7508769999999997E-3</v>
      </c>
      <c r="AH64" s="5">
        <v>2.3356780000000001E-4</v>
      </c>
      <c r="AI64" s="5">
        <v>-1.212798E-3</v>
      </c>
      <c r="AJ64" s="5">
        <v>1.3871109999999999E-3</v>
      </c>
      <c r="AK64" s="5">
        <v>-4.2135720000000002E-2</v>
      </c>
      <c r="AL64" s="5">
        <v>-5.4158659999999997E-2</v>
      </c>
      <c r="AM64" s="5">
        <v>-5.4685989999999997E-2</v>
      </c>
      <c r="AN64" s="5">
        <v>-5.4842229999999999E-2</v>
      </c>
      <c r="AO64" s="5">
        <v>-5.1628630000000002E-2</v>
      </c>
      <c r="AP64" s="5">
        <v>-0.13677339999999999</v>
      </c>
      <c r="AQ64" s="5">
        <v>-0.24488400000000002</v>
      </c>
      <c r="AR64" s="5">
        <v>-0.31937500000000002</v>
      </c>
      <c r="AS64" s="5">
        <v>-0.39155826999999999</v>
      </c>
      <c r="AT64" s="5">
        <v>-0.43909455999999997</v>
      </c>
      <c r="AU64" s="5">
        <v>-0.44264845999999997</v>
      </c>
      <c r="AV64" s="5">
        <v>-0.42484023999999998</v>
      </c>
      <c r="AW64" s="5">
        <v>-0.40957231999999999</v>
      </c>
      <c r="AX64" s="5">
        <v>-0.38760965000000003</v>
      </c>
      <c r="AY64" s="5">
        <v>-0.36139306999999998</v>
      </c>
      <c r="AZ64" s="5">
        <v>-0.33640806000000001</v>
      </c>
      <c r="BA64" s="5">
        <v>-0.30863401000000001</v>
      </c>
      <c r="BB64" s="5">
        <v>-0.27966506000000002</v>
      </c>
      <c r="BC64" s="5">
        <v>-0.24768543999999998</v>
      </c>
      <c r="BD64" s="5">
        <v>-0.21441522000000002</v>
      </c>
      <c r="BE64" s="5">
        <v>-0.17664185999999998</v>
      </c>
      <c r="BF64" s="5">
        <v>-0.1325644</v>
      </c>
      <c r="BG64" s="5">
        <v>-7.7652100000000002E-2</v>
      </c>
      <c r="BH64" s="5">
        <v>-1.7830230000000002E-2</v>
      </c>
      <c r="BI64" s="5">
        <v>4.8675999999999997E-2</v>
      </c>
      <c r="BK64" t="s">
        <v>117</v>
      </c>
      <c r="BL64" s="5">
        <v>828.39748049605282</v>
      </c>
      <c r="BM64" s="5">
        <v>848.32839048884864</v>
      </c>
      <c r="BN64" s="5">
        <v>868.10529506466207</v>
      </c>
      <c r="BO64" s="5">
        <v>888.19342600734456</v>
      </c>
      <c r="BP64" s="5">
        <v>908.16285776609186</v>
      </c>
      <c r="BQ64" s="5">
        <v>929.3445788174904</v>
      </c>
      <c r="BR64" s="5">
        <v>951.17934596149678</v>
      </c>
      <c r="BS64" s="5">
        <v>973.46746848895589</v>
      </c>
      <c r="BT64" s="5">
        <v>996.07985066461515</v>
      </c>
      <c r="BU64" s="5">
        <v>1018.0398187132429</v>
      </c>
      <c r="BV64" s="5">
        <v>1039.9453125540483</v>
      </c>
      <c r="BW64" s="5">
        <v>1062.4456018018413</v>
      </c>
      <c r="BX64" s="5">
        <v>1084.8299094494237</v>
      </c>
      <c r="BY64" s="5">
        <v>1107.7228152388038</v>
      </c>
      <c r="BZ64" s="5">
        <v>1131.3294394092875</v>
      </c>
      <c r="CA64" s="5">
        <v>1155.4316752511961</v>
      </c>
      <c r="CB64" s="5">
        <v>1179.7172642767096</v>
      </c>
      <c r="CC64" s="5">
        <v>1204.3193118100014</v>
      </c>
      <c r="CD64" s="5">
        <v>1229.2168718939695</v>
      </c>
      <c r="CE64" s="5">
        <v>1254.3308854524923</v>
      </c>
      <c r="CF64" s="5">
        <v>1279.7154555305688</v>
      </c>
      <c r="CG64" s="5">
        <v>1305.3540741303957</v>
      </c>
      <c r="CH64" s="5">
        <v>1331.2701266943379</v>
      </c>
      <c r="CI64" s="5">
        <v>1357.4391349425362</v>
      </c>
      <c r="CJ64" s="5">
        <v>1383.9018404764988</v>
      </c>
      <c r="CK64" s="5">
        <v>1410.6807547746575</v>
      </c>
      <c r="CL64" s="5">
        <v>1437.8389365652172</v>
      </c>
      <c r="CM64" s="5">
        <v>1465.2906628396142</v>
      </c>
      <c r="CN64" s="5">
        <v>1493.0557726060831</v>
      </c>
    </row>
    <row r="65" spans="1:92" x14ac:dyDescent="0.25">
      <c r="A65" t="s">
        <v>118</v>
      </c>
      <c r="B65" s="5">
        <v>0</v>
      </c>
      <c r="C65" s="5">
        <v>0</v>
      </c>
      <c r="D65" s="5">
        <v>0</v>
      </c>
      <c r="E65" s="5">
        <v>0</v>
      </c>
      <c r="F65" s="5">
        <v>0</v>
      </c>
      <c r="G65" s="5">
        <v>0</v>
      </c>
      <c r="H65" s="5">
        <v>0</v>
      </c>
      <c r="I65" s="5">
        <v>0</v>
      </c>
      <c r="J65" s="5">
        <v>0</v>
      </c>
      <c r="K65" s="5">
        <v>-0.116135</v>
      </c>
      <c r="L65" s="5">
        <v>-0.45454699999999998</v>
      </c>
      <c r="M65" s="5">
        <v>-0.69247599999999998</v>
      </c>
      <c r="N65" s="5">
        <v>-0.93721699999999997</v>
      </c>
      <c r="O65" s="5">
        <v>-1.0884400000000001</v>
      </c>
      <c r="P65" s="5">
        <v>-1.024</v>
      </c>
      <c r="Q65" s="5">
        <v>-0.94933599999999996</v>
      </c>
      <c r="R65" s="5">
        <v>-0.88545600000000002</v>
      </c>
      <c r="S65" s="5">
        <v>-0.82201000000000002</v>
      </c>
      <c r="T65" s="5">
        <v>-0.75340300000000004</v>
      </c>
      <c r="U65" s="5">
        <v>-0.69325199999999998</v>
      </c>
      <c r="V65" s="5">
        <v>-0.63475400000000004</v>
      </c>
      <c r="W65" s="5">
        <v>-0.57941399999999998</v>
      </c>
      <c r="X65" s="5">
        <v>-0.52551899999999996</v>
      </c>
      <c r="Y65" s="5">
        <v>-0.47445900000000002</v>
      </c>
      <c r="Z65" s="5">
        <v>-0.42582300000000001</v>
      </c>
      <c r="AA65" s="5">
        <v>-0.379749</v>
      </c>
      <c r="AB65" s="5">
        <v>-0.33642300000000003</v>
      </c>
      <c r="AC65" s="5">
        <v>-0.29632199999999997</v>
      </c>
      <c r="AD65" s="5">
        <v>-0.25980399999999998</v>
      </c>
      <c r="AF65" t="s">
        <v>118</v>
      </c>
      <c r="AG65" s="5">
        <v>-1.9560020000000001E-3</v>
      </c>
      <c r="AH65" s="5">
        <v>2.1148730000000001E-2</v>
      </c>
      <c r="AI65" s="5">
        <v>3.7954389999999998E-2</v>
      </c>
      <c r="AJ65" s="5">
        <v>4.436524E-2</v>
      </c>
      <c r="AK65" s="5">
        <v>5.2921499999999998E-3</v>
      </c>
      <c r="AL65" s="5">
        <v>5.9234889999999997E-3</v>
      </c>
      <c r="AM65" s="5">
        <v>-1.087169E-2</v>
      </c>
      <c r="AN65" s="5">
        <v>-2.2207660000000001E-2</v>
      </c>
      <c r="AO65" s="5">
        <v>-4.1265129999999997E-2</v>
      </c>
      <c r="AP65" s="5">
        <v>-0.22806399999999999</v>
      </c>
      <c r="AQ65" s="5">
        <v>-0.55844199999999999</v>
      </c>
      <c r="AR65" s="5">
        <v>-0.80990699999999993</v>
      </c>
      <c r="AS65" s="5">
        <v>-1.0685279999999999</v>
      </c>
      <c r="AT65" s="5">
        <v>-1.24403</v>
      </c>
      <c r="AU65" s="5">
        <v>-1.1999299999999999</v>
      </c>
      <c r="AV65" s="5">
        <v>-1.1676119999999999</v>
      </c>
      <c r="AW65" s="5">
        <v>-1.120533</v>
      </c>
      <c r="AX65" s="5">
        <v>-1.077698</v>
      </c>
      <c r="AY65" s="5">
        <v>-1.0291490000000001</v>
      </c>
      <c r="AZ65" s="5">
        <v>-0.97294499999999995</v>
      </c>
      <c r="BA65" s="5">
        <v>-0.91486000000000001</v>
      </c>
      <c r="BB65" s="5">
        <v>-0.85258</v>
      </c>
      <c r="BC65" s="5">
        <v>-0.78985299999999992</v>
      </c>
      <c r="BD65" s="5">
        <v>-0.72001199999999999</v>
      </c>
      <c r="BE65" s="5">
        <v>-0.65242</v>
      </c>
      <c r="BF65" s="5">
        <v>-0.59211499999999995</v>
      </c>
      <c r="BG65" s="5">
        <v>-0.55580800000000008</v>
      </c>
      <c r="BH65" s="5">
        <v>-0.51971000000000001</v>
      </c>
      <c r="BI65" s="5">
        <v>-0.48567699999999997</v>
      </c>
      <c r="BK65" t="s">
        <v>118</v>
      </c>
      <c r="BL65" s="5">
        <v>403.7601422301401</v>
      </c>
      <c r="BM65" s="5">
        <v>410.40316769754156</v>
      </c>
      <c r="BN65" s="5">
        <v>416.52802248251692</v>
      </c>
      <c r="BO65" s="5">
        <v>422.50795319155696</v>
      </c>
      <c r="BP65" s="5">
        <v>428.22796494322074</v>
      </c>
      <c r="BQ65" s="5">
        <v>434.15116726184363</v>
      </c>
      <c r="BR65" s="5">
        <v>440.42927460317065</v>
      </c>
      <c r="BS65" s="5">
        <v>446.70313813556771</v>
      </c>
      <c r="BT65" s="5">
        <v>453.60891105708959</v>
      </c>
      <c r="BU65" s="5">
        <v>459.84818621447215</v>
      </c>
      <c r="BV65" s="5">
        <v>465.51899286298641</v>
      </c>
      <c r="BW65" s="5">
        <v>471.5232346492599</v>
      </c>
      <c r="BX65" s="5">
        <v>477.17855411227481</v>
      </c>
      <c r="BY65" s="5">
        <v>483.17486487979761</v>
      </c>
      <c r="BZ65" s="5">
        <v>490.22949776957819</v>
      </c>
      <c r="CA65" s="5">
        <v>497.20354126983625</v>
      </c>
      <c r="CB65" s="5">
        <v>504.29265607292672</v>
      </c>
      <c r="CC65" s="5">
        <v>511.37233624693738</v>
      </c>
      <c r="CD65" s="5">
        <v>518.49405331595312</v>
      </c>
      <c r="CE65" s="5">
        <v>525.67595132244526</v>
      </c>
      <c r="CF65" s="5">
        <v>532.89076132021239</v>
      </c>
      <c r="CG65" s="5">
        <v>540.14834571703011</v>
      </c>
      <c r="CH65" s="5">
        <v>547.42582725373165</v>
      </c>
      <c r="CI65" s="5">
        <v>554.75854159417111</v>
      </c>
      <c r="CJ65" s="5">
        <v>562.09239835491701</v>
      </c>
      <c r="CK65" s="5">
        <v>569.39426875996696</v>
      </c>
      <c r="CL65" s="5">
        <v>576.56169974189663</v>
      </c>
      <c r="CM65" s="5">
        <v>583.72364384185937</v>
      </c>
      <c r="CN65" s="5">
        <v>590.86441000360765</v>
      </c>
    </row>
    <row r="66" spans="1:92" x14ac:dyDescent="0.25">
      <c r="A66" t="s">
        <v>119</v>
      </c>
      <c r="B66" s="5">
        <v>0</v>
      </c>
      <c r="C66" s="5">
        <v>0</v>
      </c>
      <c r="D66" s="5">
        <v>0</v>
      </c>
      <c r="E66" s="5">
        <v>0</v>
      </c>
      <c r="F66" s="5">
        <v>0</v>
      </c>
      <c r="G66" s="5">
        <v>0</v>
      </c>
      <c r="H66" s="5">
        <v>0</v>
      </c>
      <c r="I66" s="5">
        <v>0</v>
      </c>
      <c r="J66" s="5">
        <v>0</v>
      </c>
      <c r="K66" s="5">
        <v>-0.162189</v>
      </c>
      <c r="L66" s="5">
        <v>-0.60631599999999997</v>
      </c>
      <c r="M66" s="5">
        <v>-0.92492399999999997</v>
      </c>
      <c r="N66" s="5">
        <v>-1.24299</v>
      </c>
      <c r="O66" s="5">
        <v>-1.4581299999999999</v>
      </c>
      <c r="P66" s="5">
        <v>-1.4500500000000001</v>
      </c>
      <c r="Q66" s="5">
        <v>-1.41933</v>
      </c>
      <c r="R66" s="5">
        <v>-1.3995299999999999</v>
      </c>
      <c r="S66" s="5">
        <v>-1.3711</v>
      </c>
      <c r="T66" s="5">
        <v>-1.33172</v>
      </c>
      <c r="U66" s="5">
        <v>-1.2954000000000001</v>
      </c>
      <c r="V66" s="5">
        <v>-1.2564599999999999</v>
      </c>
      <c r="W66" s="5">
        <v>-1.2170300000000001</v>
      </c>
      <c r="X66" s="5">
        <v>-1.17645</v>
      </c>
      <c r="Y66" s="5">
        <v>-1.1369</v>
      </c>
      <c r="Z66" s="5">
        <v>-1.0986800000000001</v>
      </c>
      <c r="AA66" s="5">
        <v>-1.0630900000000001</v>
      </c>
      <c r="AB66" s="5">
        <v>-1.0313300000000001</v>
      </c>
      <c r="AC66" s="5">
        <v>-1.00491</v>
      </c>
      <c r="AD66" s="5">
        <v>-0.98516099999999995</v>
      </c>
      <c r="AF66" t="s">
        <v>119</v>
      </c>
      <c r="AG66" s="5">
        <v>2.877386E-3</v>
      </c>
      <c r="AH66" s="5">
        <v>-6.0004760000000002E-4</v>
      </c>
      <c r="AI66" s="5">
        <v>-4.9990019999999998E-3</v>
      </c>
      <c r="AJ66" s="5">
        <v>-9.8033010000000004E-3</v>
      </c>
      <c r="AK66" s="5">
        <v>-0.122808</v>
      </c>
      <c r="AL66" s="5">
        <v>-0.14701500000000001</v>
      </c>
      <c r="AM66" s="5">
        <v>-0.15665299999999999</v>
      </c>
      <c r="AN66" s="5">
        <v>-0.163965</v>
      </c>
      <c r="AO66" s="5">
        <v>-0.169131</v>
      </c>
      <c r="AP66" s="5">
        <v>-0.43938500000000003</v>
      </c>
      <c r="AQ66" s="5">
        <v>-0.88929999999999998</v>
      </c>
      <c r="AR66" s="5">
        <v>-1.2081439999999999</v>
      </c>
      <c r="AS66" s="5">
        <v>-1.523846</v>
      </c>
      <c r="AT66" s="5">
        <v>-1.7332879999999999</v>
      </c>
      <c r="AU66" s="5">
        <v>-1.7224810000000002</v>
      </c>
      <c r="AV66" s="5">
        <v>-1.686178</v>
      </c>
      <c r="AW66" s="5">
        <v>-1.661206</v>
      </c>
      <c r="AX66" s="5">
        <v>-1.6255029999999999</v>
      </c>
      <c r="AY66" s="5">
        <v>-1.5795840000000001</v>
      </c>
      <c r="AZ66" s="5">
        <v>-1.534691</v>
      </c>
      <c r="BA66" s="5">
        <v>-1.4887579999999998</v>
      </c>
      <c r="BB66" s="5">
        <v>-1.44197</v>
      </c>
      <c r="BC66" s="5">
        <v>-1.393697</v>
      </c>
      <c r="BD66" s="5">
        <v>-1.3465199999999999</v>
      </c>
      <c r="BE66" s="5">
        <v>-1.300505</v>
      </c>
      <c r="BF66" s="5">
        <v>-1.2558100000000001</v>
      </c>
      <c r="BG66" s="5">
        <v>-1.211708</v>
      </c>
      <c r="BH66" s="5">
        <v>-1.1722630000000001</v>
      </c>
      <c r="BI66" s="5">
        <v>-1.138501</v>
      </c>
      <c r="BK66" t="s">
        <v>119</v>
      </c>
      <c r="BL66" s="5">
        <v>664.2269831844128</v>
      </c>
      <c r="BM66" s="5">
        <v>676.15809369126293</v>
      </c>
      <c r="BN66" s="5">
        <v>687.0403203341815</v>
      </c>
      <c r="BO66" s="5">
        <v>697.78913361801131</v>
      </c>
      <c r="BP66" s="5">
        <v>707.69478949321706</v>
      </c>
      <c r="BQ66" s="5">
        <v>718.70670215998655</v>
      </c>
      <c r="BR66" s="5">
        <v>731.1483329122816</v>
      </c>
      <c r="BS66" s="5">
        <v>743.75701969051454</v>
      </c>
      <c r="BT66" s="5">
        <v>757.34845679565728</v>
      </c>
      <c r="BU66" s="5">
        <v>769.12639341477882</v>
      </c>
      <c r="BV66" s="5">
        <v>779.62415073313934</v>
      </c>
      <c r="BW66" s="5">
        <v>791.24678856980643</v>
      </c>
      <c r="BX66" s="5">
        <v>802.05197327913606</v>
      </c>
      <c r="BY66" s="5">
        <v>813.73441969521821</v>
      </c>
      <c r="BZ66" s="5">
        <v>827.30720394351499</v>
      </c>
      <c r="CA66" s="5">
        <v>841.20022137466833</v>
      </c>
      <c r="CB66" s="5">
        <v>855.09005101187859</v>
      </c>
      <c r="CC66" s="5">
        <v>869.18203095011074</v>
      </c>
      <c r="CD66" s="5">
        <v>883.4607110984889</v>
      </c>
      <c r="CE66" s="5">
        <v>897.85419977944298</v>
      </c>
      <c r="CF66" s="5">
        <v>912.38930839626028</v>
      </c>
      <c r="CG66" s="5">
        <v>927.04679637386778</v>
      </c>
      <c r="CH66" s="5">
        <v>941.82351200400262</v>
      </c>
      <c r="CI66" s="5">
        <v>956.69420477780659</v>
      </c>
      <c r="CJ66" s="5">
        <v>971.64954280033783</v>
      </c>
      <c r="CK66" s="5">
        <v>986.68099269875836</v>
      </c>
      <c r="CL66" s="5">
        <v>1001.785865937837</v>
      </c>
      <c r="CM66" s="5">
        <v>1016.911880995418</v>
      </c>
      <c r="CN66" s="5">
        <v>1032.0337585324419</v>
      </c>
    </row>
    <row r="67" spans="1:92" x14ac:dyDescent="0.25">
      <c r="A67" t="s">
        <v>120</v>
      </c>
      <c r="B67" s="5">
        <v>0</v>
      </c>
      <c r="C67" s="5">
        <v>0</v>
      </c>
      <c r="D67" s="5">
        <v>0</v>
      </c>
      <c r="E67" s="5">
        <v>0</v>
      </c>
      <c r="F67" s="5">
        <v>0</v>
      </c>
      <c r="G67" s="5">
        <v>0</v>
      </c>
      <c r="H67" s="5">
        <v>0</v>
      </c>
      <c r="I67" s="5">
        <v>0</v>
      </c>
      <c r="J67" s="5">
        <v>0</v>
      </c>
      <c r="K67" s="5">
        <v>-0.129249</v>
      </c>
      <c r="L67" s="5">
        <v>-0.46185300000000001</v>
      </c>
      <c r="M67" s="5">
        <v>-0.68595300000000003</v>
      </c>
      <c r="N67" s="5">
        <v>-0.90810000000000002</v>
      </c>
      <c r="O67" s="5">
        <v>-1.0435000000000001</v>
      </c>
      <c r="P67" s="5">
        <v>-0.98676600000000003</v>
      </c>
      <c r="Q67" s="5">
        <v>-0.90137199999999995</v>
      </c>
      <c r="R67" s="5">
        <v>-0.82894400000000001</v>
      </c>
      <c r="S67" s="5">
        <v>-0.75360199999999999</v>
      </c>
      <c r="T67" s="5">
        <v>-0.66847999999999996</v>
      </c>
      <c r="U67" s="5">
        <v>-0.58376300000000003</v>
      </c>
      <c r="V67" s="5">
        <v>-0.49510300000000002</v>
      </c>
      <c r="W67" s="5">
        <v>-0.40273700000000001</v>
      </c>
      <c r="X67" s="5">
        <v>-0.30341200000000002</v>
      </c>
      <c r="Y67" s="5">
        <v>-0.197517</v>
      </c>
      <c r="Z67" s="5">
        <v>-8.2807489999999997E-2</v>
      </c>
      <c r="AA67" s="5">
        <v>4.1441369999999998E-2</v>
      </c>
      <c r="AB67" s="5">
        <v>0.17660400000000001</v>
      </c>
      <c r="AC67" s="5">
        <v>0.32330199999999998</v>
      </c>
      <c r="AD67" s="5">
        <v>0.48290699999999998</v>
      </c>
      <c r="AF67" t="s">
        <v>120</v>
      </c>
      <c r="AG67" s="5">
        <v>1.31718E-3</v>
      </c>
      <c r="AH67" s="5">
        <v>-1.9531529999999998E-2</v>
      </c>
      <c r="AI67" s="5">
        <v>-3.3250189999999999E-2</v>
      </c>
      <c r="AJ67" s="5">
        <v>-3.7969099999999999E-2</v>
      </c>
      <c r="AK67" s="5">
        <v>-0.13488700000000001</v>
      </c>
      <c r="AL67" s="5">
        <v>-0.156219</v>
      </c>
      <c r="AM67" s="5">
        <v>-0.150399</v>
      </c>
      <c r="AN67" s="5">
        <v>-0.14488100000000001</v>
      </c>
      <c r="AO67" s="5">
        <v>-0.13159899999999999</v>
      </c>
      <c r="AP67" s="5">
        <v>-0.33255999999999997</v>
      </c>
      <c r="AQ67" s="5">
        <v>-0.67466300000000001</v>
      </c>
      <c r="AR67" s="5">
        <v>-0.88398600000000005</v>
      </c>
      <c r="AS67" s="5">
        <v>-1.0888850000000001</v>
      </c>
      <c r="AT67" s="5">
        <v>-1.198534</v>
      </c>
      <c r="AU67" s="5">
        <v>-1.124147</v>
      </c>
      <c r="AV67" s="5">
        <v>-1.0060719999999999</v>
      </c>
      <c r="AW67" s="5">
        <v>-0.92070258999999999</v>
      </c>
      <c r="AX67" s="5">
        <v>-0.83004082999999995</v>
      </c>
      <c r="AY67" s="5">
        <v>-0.73292693999999992</v>
      </c>
      <c r="AZ67" s="5">
        <v>-0.64869873</v>
      </c>
      <c r="BA67" s="5">
        <v>-0.56343177</v>
      </c>
      <c r="BB67" s="5">
        <v>-0.48068918999999999</v>
      </c>
      <c r="BC67" s="5">
        <v>-0.39364898000000004</v>
      </c>
      <c r="BD67" s="5">
        <v>-0.30837300000000001</v>
      </c>
      <c r="BE67" s="5">
        <v>-0.21540748999999998</v>
      </c>
      <c r="BF67" s="5">
        <v>-0.11047662999999999</v>
      </c>
      <c r="BG67" s="5">
        <v>1.9717000000000012E-2</v>
      </c>
      <c r="BH67" s="5">
        <v>0.15778599999999998</v>
      </c>
      <c r="BI67" s="5">
        <v>0.30645299999999998</v>
      </c>
      <c r="BK67" t="s">
        <v>120</v>
      </c>
      <c r="BL67" s="5">
        <v>2646.9560531371544</v>
      </c>
      <c r="BM67" s="5">
        <v>2712.5997498907436</v>
      </c>
      <c r="BN67" s="5">
        <v>2775.2204125058738</v>
      </c>
      <c r="BO67" s="5">
        <v>2839.5483526337416</v>
      </c>
      <c r="BP67" s="5">
        <v>2902.7774350352634</v>
      </c>
      <c r="BQ67" s="5">
        <v>2975.4762933220063</v>
      </c>
      <c r="BR67" s="5">
        <v>3052.8767980538823</v>
      </c>
      <c r="BS67" s="5">
        <v>3132.3126410045779</v>
      </c>
      <c r="BT67" s="5">
        <v>3214.8785175136209</v>
      </c>
      <c r="BU67" s="5">
        <v>3291.2334956633003</v>
      </c>
      <c r="BV67" s="5">
        <v>3363.1321090585725</v>
      </c>
      <c r="BW67" s="5">
        <v>3440.3553337056087</v>
      </c>
      <c r="BX67" s="5">
        <v>3514.1198014210263</v>
      </c>
      <c r="BY67" s="5">
        <v>3592.2907505465691</v>
      </c>
      <c r="BZ67" s="5">
        <v>3678.3054284103341</v>
      </c>
      <c r="CA67" s="5">
        <v>3767.4803288078001</v>
      </c>
      <c r="CB67" s="5">
        <v>3856.5974632797897</v>
      </c>
      <c r="CC67" s="5">
        <v>3947.2911507351796</v>
      </c>
      <c r="CD67" s="5">
        <v>4039.6897384845665</v>
      </c>
      <c r="CE67" s="5">
        <v>4132.8758384849671</v>
      </c>
      <c r="CF67" s="5">
        <v>4227.4282917454311</v>
      </c>
      <c r="CG67" s="5">
        <v>4323.2118786228275</v>
      </c>
      <c r="CH67" s="5">
        <v>4420.5253130917781</v>
      </c>
      <c r="CI67" s="5">
        <v>4519.0737439827817</v>
      </c>
      <c r="CJ67" s="5">
        <v>4619.2634303376008</v>
      </c>
      <c r="CK67" s="5">
        <v>4721.2774296117686</v>
      </c>
      <c r="CL67" s="5">
        <v>4825.7511950514554</v>
      </c>
      <c r="CM67" s="5">
        <v>4931.860407558378</v>
      </c>
      <c r="CN67" s="5">
        <v>5039.7036006940598</v>
      </c>
    </row>
    <row r="68" spans="1:92" x14ac:dyDescent="0.25">
      <c r="A68" t="s">
        <v>121</v>
      </c>
      <c r="B68" s="5">
        <v>0</v>
      </c>
      <c r="C68" s="5">
        <v>0</v>
      </c>
      <c r="D68" s="5">
        <v>0</v>
      </c>
      <c r="E68" s="5">
        <v>0</v>
      </c>
      <c r="F68" s="5">
        <v>0</v>
      </c>
      <c r="G68" s="5">
        <v>0</v>
      </c>
      <c r="H68" s="5">
        <v>0</v>
      </c>
      <c r="I68" s="5">
        <v>0</v>
      </c>
      <c r="J68" s="5">
        <v>0</v>
      </c>
      <c r="K68" s="5">
        <v>-0.110678</v>
      </c>
      <c r="L68" s="5">
        <v>-0.39127099999999998</v>
      </c>
      <c r="M68" s="5">
        <v>-0.59720300000000004</v>
      </c>
      <c r="N68" s="5">
        <v>-0.80858099999999999</v>
      </c>
      <c r="O68" s="5">
        <v>-0.94830300000000001</v>
      </c>
      <c r="P68" s="5">
        <v>-0.92006600000000005</v>
      </c>
      <c r="Q68" s="5">
        <v>-0.87124599999999996</v>
      </c>
      <c r="R68" s="5">
        <v>-0.82732899999999998</v>
      </c>
      <c r="S68" s="5">
        <v>-0.77938799999999997</v>
      </c>
      <c r="T68" s="5">
        <v>-0.72370000000000001</v>
      </c>
      <c r="U68" s="5">
        <v>-0.67081299999999999</v>
      </c>
      <c r="V68" s="5">
        <v>-0.61663699999999999</v>
      </c>
      <c r="W68" s="5">
        <v>-0.56236600000000003</v>
      </c>
      <c r="X68" s="5">
        <v>-0.50652699999999995</v>
      </c>
      <c r="Y68" s="5">
        <v>-0.450179</v>
      </c>
      <c r="Z68" s="5">
        <v>-0.392681</v>
      </c>
      <c r="AA68" s="5">
        <v>-0.33409899999999998</v>
      </c>
      <c r="AB68" s="5">
        <v>-0.27432099999999998</v>
      </c>
      <c r="AC68" s="5">
        <v>-0.213641</v>
      </c>
      <c r="AD68" s="5">
        <v>-0.15207599999999999</v>
      </c>
      <c r="AF68" t="s">
        <v>121</v>
      </c>
      <c r="AG68" s="5">
        <v>-6.8361960000000001E-3</v>
      </c>
      <c r="AH68" s="5">
        <v>-3.5435699999999998E-3</v>
      </c>
      <c r="AI68" s="5">
        <v>4.1275550000000001E-4</v>
      </c>
      <c r="AJ68" s="5">
        <v>2.2146610000000001E-3</v>
      </c>
      <c r="AK68" s="5">
        <v>-4.1525380000000001E-2</v>
      </c>
      <c r="AL68" s="5">
        <v>-5.0883980000000002E-2</v>
      </c>
      <c r="AM68" s="5">
        <v>-6.0157849999999999E-2</v>
      </c>
      <c r="AN68" s="5">
        <v>-6.62552E-2</v>
      </c>
      <c r="AO68" s="5">
        <v>-7.340025E-2</v>
      </c>
      <c r="AP68" s="5">
        <v>-0.24297099999999999</v>
      </c>
      <c r="AQ68" s="5">
        <v>-0.53313199999999994</v>
      </c>
      <c r="AR68" s="5">
        <v>-0.74727700000000008</v>
      </c>
      <c r="AS68" s="5">
        <v>-0.96505600000000002</v>
      </c>
      <c r="AT68" s="5">
        <v>-1.1115429999999999</v>
      </c>
      <c r="AU68" s="5">
        <v>-1.088125</v>
      </c>
      <c r="AV68" s="5">
        <v>-1.0478419999999999</v>
      </c>
      <c r="AW68" s="5">
        <v>-1.008705</v>
      </c>
      <c r="AX68" s="5">
        <v>-0.96590899999999991</v>
      </c>
      <c r="AY68" s="5">
        <v>-0.91602499999999998</v>
      </c>
      <c r="AZ68" s="5">
        <v>-0.86418099999999998</v>
      </c>
      <c r="BA68" s="5">
        <v>-0.81081199999999998</v>
      </c>
      <c r="BB68" s="5">
        <v>-0.75635399999999997</v>
      </c>
      <c r="BC68" s="5">
        <v>-0.70028899999999994</v>
      </c>
      <c r="BD68" s="5">
        <v>-0.64253300000000002</v>
      </c>
      <c r="BE68" s="5">
        <v>-0.58304599999999995</v>
      </c>
      <c r="BF68" s="5">
        <v>-0.52329199999999998</v>
      </c>
      <c r="BG68" s="5">
        <v>-0.46525699999999998</v>
      </c>
      <c r="BH68" s="5">
        <v>-0.40637999999999996</v>
      </c>
      <c r="BI68" s="5">
        <v>-0.34664699999999998</v>
      </c>
      <c r="BK68" t="s">
        <v>121</v>
      </c>
      <c r="BL68" s="5">
        <v>6754.938269454281</v>
      </c>
      <c r="BM68" s="5">
        <v>6872.4330035717803</v>
      </c>
      <c r="BN68" s="5">
        <v>6983.0242343154105</v>
      </c>
      <c r="BO68" s="5">
        <v>7092.4454243618693</v>
      </c>
      <c r="BP68" s="5">
        <v>7198.1036640000084</v>
      </c>
      <c r="BQ68" s="5">
        <v>7310.7633534757651</v>
      </c>
      <c r="BR68" s="5">
        <v>7429.314685906852</v>
      </c>
      <c r="BS68" s="5">
        <v>7549.3389905821432</v>
      </c>
      <c r="BT68" s="5">
        <v>7675.6937430598782</v>
      </c>
      <c r="BU68" s="5">
        <v>7790.6029032830447</v>
      </c>
      <c r="BV68" s="5">
        <v>7896.9121479452142</v>
      </c>
      <c r="BW68" s="5">
        <v>8009.3767838920876</v>
      </c>
      <c r="BX68" s="5">
        <v>8116.4029189704579</v>
      </c>
      <c r="BY68" s="5">
        <v>8229.1906883824759</v>
      </c>
      <c r="BZ68" s="5">
        <v>8356.3977030816695</v>
      </c>
      <c r="CA68" s="5">
        <v>8485.4613104147611</v>
      </c>
      <c r="CB68" s="5">
        <v>8615.126728155883</v>
      </c>
      <c r="CC68" s="5">
        <v>8745.7379646051122</v>
      </c>
      <c r="CD68" s="5">
        <v>8877.6502740786564</v>
      </c>
      <c r="CE68" s="5">
        <v>9010.3923260402171</v>
      </c>
      <c r="CF68" s="5">
        <v>9143.9670934142432</v>
      </c>
      <c r="CG68" s="5">
        <v>9278.3065028203891</v>
      </c>
      <c r="CH68" s="5">
        <v>9413.4259107419293</v>
      </c>
      <c r="CI68" s="5">
        <v>9549.2886839469611</v>
      </c>
      <c r="CJ68" s="5">
        <v>9685.8513863478456</v>
      </c>
      <c r="CK68" s="5">
        <v>9822.8963198508191</v>
      </c>
      <c r="CL68" s="5">
        <v>9960.1428688301348</v>
      </c>
      <c r="CM68" s="5">
        <v>10097.739687879768</v>
      </c>
      <c r="CN68" s="5">
        <v>10235.583797848489</v>
      </c>
    </row>
    <row r="69" spans="1:92" x14ac:dyDescent="0.25">
      <c r="A69" t="s">
        <v>122</v>
      </c>
      <c r="B69" s="5">
        <v>0</v>
      </c>
      <c r="C69" s="5">
        <v>0</v>
      </c>
      <c r="D69" s="5">
        <v>0</v>
      </c>
      <c r="E69" s="5">
        <v>0</v>
      </c>
      <c r="F69" s="5">
        <v>0</v>
      </c>
      <c r="G69" s="5">
        <v>0</v>
      </c>
      <c r="H69" s="5">
        <v>0</v>
      </c>
      <c r="I69" s="5">
        <v>0</v>
      </c>
      <c r="J69" s="5">
        <v>0</v>
      </c>
      <c r="K69" s="5">
        <v>-1.3221699999999999E-2</v>
      </c>
      <c r="L69" s="5">
        <v>-3.148886E-2</v>
      </c>
      <c r="M69" s="5">
        <v>-4.0710639999999999E-2</v>
      </c>
      <c r="N69" s="5">
        <v>-4.4142250000000001E-2</v>
      </c>
      <c r="O69" s="5">
        <v>-4.2844159999999999E-2</v>
      </c>
      <c r="P69" s="5">
        <v>-4.0404879999999997E-2</v>
      </c>
      <c r="Q69" s="5">
        <v>-3.8732450000000002E-2</v>
      </c>
      <c r="R69" s="5">
        <v>-3.760086E-2</v>
      </c>
      <c r="S69" s="5">
        <v>-3.6734780000000002E-2</v>
      </c>
      <c r="T69" s="5">
        <v>-3.632138E-2</v>
      </c>
      <c r="U69" s="5">
        <v>-3.636081E-2</v>
      </c>
      <c r="V69" s="5">
        <v>-3.7040259999999998E-2</v>
      </c>
      <c r="W69" s="5">
        <v>-3.8389640000000003E-2</v>
      </c>
      <c r="X69" s="5">
        <v>-4.0399190000000001E-2</v>
      </c>
      <c r="Y69" s="5">
        <v>-4.2950839999999997E-2</v>
      </c>
      <c r="Z69" s="5">
        <v>-4.5867440000000002E-2</v>
      </c>
      <c r="AA69" s="5">
        <v>-4.8932209999999997E-2</v>
      </c>
      <c r="AB69" s="5">
        <v>-5.185936E-2</v>
      </c>
      <c r="AC69" s="5">
        <v>-5.4382809999999997E-2</v>
      </c>
      <c r="AD69" s="5">
        <v>-5.6177030000000003E-2</v>
      </c>
      <c r="AF69" t="s">
        <v>122</v>
      </c>
      <c r="AG69" s="5">
        <v>1.4518949999999999E-3</v>
      </c>
      <c r="AH69" s="5">
        <v>1.059274E-3</v>
      </c>
      <c r="AI69" s="5">
        <v>1.098484E-3</v>
      </c>
      <c r="AJ69" s="5">
        <v>1.9724550000000001E-3</v>
      </c>
      <c r="AK69" s="5">
        <v>-4.3536E-3</v>
      </c>
      <c r="AL69" s="5">
        <v>-9.2948319999999994E-3</v>
      </c>
      <c r="AM69" s="5">
        <v>-1.1790139999999999E-2</v>
      </c>
      <c r="AN69" s="5">
        <v>-1.293977E-2</v>
      </c>
      <c r="AO69" s="5">
        <v>-1.422703E-2</v>
      </c>
      <c r="AP69" s="5">
        <v>-3.2136829999999998E-2</v>
      </c>
      <c r="AQ69" s="5">
        <v>-6.0696119999999999E-2</v>
      </c>
      <c r="AR69" s="5">
        <v>-7.4509049999999993E-2</v>
      </c>
      <c r="AS69" s="5">
        <v>-7.8422569999999997E-2</v>
      </c>
      <c r="AT69" s="5">
        <v>-7.4970580000000009E-2</v>
      </c>
      <c r="AU69" s="5">
        <v>-6.8104659999999997E-2</v>
      </c>
      <c r="AV69" s="5">
        <v>-5.9672490000000002E-2</v>
      </c>
      <c r="AW69" s="5">
        <v>-5.4771470000000003E-2</v>
      </c>
      <c r="AX69" s="5">
        <v>-5.0144870000000001E-2</v>
      </c>
      <c r="AY69" s="5">
        <v>-4.6442810000000001E-2</v>
      </c>
      <c r="AZ69" s="5">
        <v>-4.3764061E-2</v>
      </c>
      <c r="BA69" s="5">
        <v>-4.3251655999999999E-2</v>
      </c>
      <c r="BB69" s="5">
        <v>-4.4945855E-2</v>
      </c>
      <c r="BC69" s="5">
        <v>-4.8137800000000001E-2</v>
      </c>
      <c r="BD69" s="5">
        <v>-5.3567169999999997E-2</v>
      </c>
      <c r="BE69" s="5">
        <v>-5.9223810000000002E-2</v>
      </c>
      <c r="BF69" s="5">
        <v>-6.495999999999999E-2</v>
      </c>
      <c r="BG69" s="5">
        <v>-6.8360439999999995E-2</v>
      </c>
      <c r="BH69" s="5">
        <v>-7.1761499999999992E-2</v>
      </c>
      <c r="BI69" s="5">
        <v>-7.4818010000000004E-2</v>
      </c>
      <c r="BK69" t="s">
        <v>122</v>
      </c>
      <c r="BL69" s="5">
        <v>7044.1504837517678</v>
      </c>
      <c r="BM69" s="5">
        <v>7177.7921070772873</v>
      </c>
      <c r="BN69" s="5">
        <v>7310.4341156819046</v>
      </c>
      <c r="BO69" s="5">
        <v>7443.7998170242317</v>
      </c>
      <c r="BP69" s="5">
        <v>7577.4547339096243</v>
      </c>
      <c r="BQ69" s="5">
        <v>7712.7327646450203</v>
      </c>
      <c r="BR69" s="5">
        <v>7849.9199146064702</v>
      </c>
      <c r="BS69" s="5">
        <v>7988.2229439318698</v>
      </c>
      <c r="BT69" s="5">
        <v>8128.1510480674633</v>
      </c>
      <c r="BU69" s="5">
        <v>8267.3495059363013</v>
      </c>
      <c r="BV69" s="5">
        <v>8406.2668734978088</v>
      </c>
      <c r="BW69" s="5">
        <v>8547.0008521998952</v>
      </c>
      <c r="BX69" s="5">
        <v>8688.5244603099491</v>
      </c>
      <c r="BY69" s="5">
        <v>8831.434372107231</v>
      </c>
      <c r="BZ69" s="5">
        <v>8975.3340077023822</v>
      </c>
      <c r="CA69" s="5">
        <v>9120.0201664940396</v>
      </c>
      <c r="CB69" s="5">
        <v>9264.979450502462</v>
      </c>
      <c r="CC69" s="5">
        <v>9410.5036834292077</v>
      </c>
      <c r="CD69" s="5">
        <v>9556.5116510300377</v>
      </c>
      <c r="CE69" s="5">
        <v>9702.9966882987246</v>
      </c>
      <c r="CF69" s="5">
        <v>9849.8302502970728</v>
      </c>
      <c r="CG69" s="5">
        <v>9996.9966626555397</v>
      </c>
      <c r="CH69" s="5">
        <v>10144.526108927839</v>
      </c>
      <c r="CI69" s="5">
        <v>10292.330731108279</v>
      </c>
      <c r="CJ69" s="5">
        <v>10440.583389572166</v>
      </c>
      <c r="CK69" s="5">
        <v>10589.266609935061</v>
      </c>
      <c r="CL69" s="5">
        <v>10738.60468651072</v>
      </c>
      <c r="CM69" s="5">
        <v>10888.312564908772</v>
      </c>
      <c r="CN69" s="5">
        <v>11038.383965204739</v>
      </c>
    </row>
    <row r="70" spans="1:92" x14ac:dyDescent="0.25">
      <c r="A70" t="s">
        <v>123</v>
      </c>
      <c r="B70" s="5">
        <v>0</v>
      </c>
      <c r="C70" s="5">
        <v>0</v>
      </c>
      <c r="D70" s="5">
        <v>0</v>
      </c>
      <c r="E70" s="5">
        <v>0</v>
      </c>
      <c r="F70" s="5">
        <v>0</v>
      </c>
      <c r="G70" s="5">
        <v>0</v>
      </c>
      <c r="H70" s="5">
        <v>0</v>
      </c>
      <c r="I70" s="5">
        <v>0</v>
      </c>
      <c r="J70" s="5">
        <v>0</v>
      </c>
      <c r="K70" s="5">
        <v>-1.7043559999999999E-2</v>
      </c>
      <c r="L70" s="5">
        <v>-5.7631780000000001E-2</v>
      </c>
      <c r="M70" s="5">
        <v>-9.5605670000000004E-2</v>
      </c>
      <c r="N70" s="5">
        <v>-0.13442799999999999</v>
      </c>
      <c r="O70" s="5">
        <v>-0.16409399999999999</v>
      </c>
      <c r="P70" s="5">
        <v>-0.17264299999999999</v>
      </c>
      <c r="Q70" s="5">
        <v>-0.170101</v>
      </c>
      <c r="R70" s="5">
        <v>-0.16117400000000001</v>
      </c>
      <c r="S70" s="5">
        <v>-0.14857200000000001</v>
      </c>
      <c r="T70" s="5">
        <v>-0.13434299999999999</v>
      </c>
      <c r="U70" s="5">
        <v>-0.120395</v>
      </c>
      <c r="V70" s="5">
        <v>-0.10718999999999999</v>
      </c>
      <c r="W70" s="5">
        <v>-9.5042269999999998E-2</v>
      </c>
      <c r="X70" s="5">
        <v>-8.3894560000000007E-2</v>
      </c>
      <c r="Y70" s="5">
        <v>-7.364888E-2</v>
      </c>
      <c r="Z70" s="5">
        <v>-6.4040239999999998E-2</v>
      </c>
      <c r="AA70" s="5">
        <v>-5.4763659999999999E-2</v>
      </c>
      <c r="AB70" s="5">
        <v>-4.5464839999999999E-2</v>
      </c>
      <c r="AC70" s="5">
        <v>-3.5838059999999998E-2</v>
      </c>
      <c r="AD70" s="5">
        <v>-2.55284E-2</v>
      </c>
      <c r="AF70" t="s">
        <v>123</v>
      </c>
      <c r="AG70" s="5">
        <v>2.450177E-3</v>
      </c>
      <c r="AH70" s="5">
        <v>5.715861E-3</v>
      </c>
      <c r="AI70" s="5">
        <v>1.0367019999999999E-2</v>
      </c>
      <c r="AJ70" s="5">
        <v>1.4793809999999999E-2</v>
      </c>
      <c r="AK70" s="5">
        <v>3.2866089999999998E-3</v>
      </c>
      <c r="AL70" s="5">
        <v>-6.0803300000000001E-3</v>
      </c>
      <c r="AM70" s="5">
        <v>-1.339477E-2</v>
      </c>
      <c r="AN70" s="5">
        <v>-1.8666990000000001E-2</v>
      </c>
      <c r="AO70" s="5">
        <v>-2.382136E-2</v>
      </c>
      <c r="AP70" s="5">
        <v>-6.258438999999999E-2</v>
      </c>
      <c r="AQ70" s="5">
        <v>-0.12167024000000001</v>
      </c>
      <c r="AR70" s="5">
        <v>-0.16979639000000002</v>
      </c>
      <c r="AS70" s="5">
        <v>-0.21403950999999999</v>
      </c>
      <c r="AT70" s="5">
        <v>-0.24695643</v>
      </c>
      <c r="AU70" s="5">
        <v>-0.25669407</v>
      </c>
      <c r="AV70" s="5">
        <v>-0.25483988000000002</v>
      </c>
      <c r="AW70" s="5">
        <v>-0.24713146000000003</v>
      </c>
      <c r="AX70" s="5">
        <v>-0.23537483000000001</v>
      </c>
      <c r="AY70" s="5">
        <v>-0.22239455999999999</v>
      </c>
      <c r="AZ70" s="5">
        <v>-0.20877117000000001</v>
      </c>
      <c r="BA70" s="5">
        <v>-0.19550719</v>
      </c>
      <c r="BB70" s="5">
        <v>-0.18327092</v>
      </c>
      <c r="BC70" s="5">
        <v>-0.17203465000000001</v>
      </c>
      <c r="BD70" s="5">
        <v>-0.16186769000000001</v>
      </c>
      <c r="BE70" s="5">
        <v>-0.15191452999999999</v>
      </c>
      <c r="BF70" s="5">
        <v>-0.14238197</v>
      </c>
      <c r="BG70" s="5">
        <v>-0.13322096999999999</v>
      </c>
      <c r="BH70" s="5">
        <v>-0.12489427</v>
      </c>
      <c r="BI70" s="5">
        <v>-0.11658434000000001</v>
      </c>
      <c r="BK70" t="s">
        <v>123</v>
      </c>
      <c r="BL70" s="5">
        <v>23573.694707378432</v>
      </c>
      <c r="BM70" s="5">
        <v>24039.261023323514</v>
      </c>
      <c r="BN70" s="5">
        <v>24500.956664516663</v>
      </c>
      <c r="BO70" s="5">
        <v>24964.730290651274</v>
      </c>
      <c r="BP70" s="5">
        <v>25427.336837643354</v>
      </c>
      <c r="BQ70" s="5">
        <v>25895.431257497392</v>
      </c>
      <c r="BR70" s="5">
        <v>26371.759456132862</v>
      </c>
      <c r="BS70" s="5">
        <v>26855.335813292528</v>
      </c>
      <c r="BT70" s="5">
        <v>27347.000669786241</v>
      </c>
      <c r="BU70" s="5">
        <v>27833.879081816685</v>
      </c>
      <c r="BV70" s="5">
        <v>28319.34366138175</v>
      </c>
      <c r="BW70" s="5">
        <v>28810.935089241426</v>
      </c>
      <c r="BX70" s="5">
        <v>29304.049548985851</v>
      </c>
      <c r="BY70" s="5">
        <v>29802.666766891049</v>
      </c>
      <c r="BZ70" s="5">
        <v>30309.556854780014</v>
      </c>
      <c r="CA70" s="5">
        <v>30821.212596372457</v>
      </c>
      <c r="CB70" s="5">
        <v>31336.212436824306</v>
      </c>
      <c r="CC70" s="5">
        <v>31854.159041685711</v>
      </c>
      <c r="CD70" s="5">
        <v>32374.127717115523</v>
      </c>
      <c r="CE70" s="5">
        <v>32896.012262810014</v>
      </c>
      <c r="CF70" s="5">
        <v>33419.549523027781</v>
      </c>
      <c r="CG70" s="5">
        <v>33944.470809867184</v>
      </c>
      <c r="CH70" s="5">
        <v>34470.637323220843</v>
      </c>
      <c r="CI70" s="5">
        <v>34997.941257541301</v>
      </c>
      <c r="CJ70" s="5">
        <v>35526.542755896407</v>
      </c>
      <c r="CK70" s="5">
        <v>36056.214551111545</v>
      </c>
      <c r="CL70" s="5">
        <v>36586.795526816015</v>
      </c>
      <c r="CM70" s="5">
        <v>37117.910721219741</v>
      </c>
      <c r="CN70" s="5">
        <v>37649.639231214765</v>
      </c>
    </row>
    <row r="71" spans="1:92" x14ac:dyDescent="0.25">
      <c r="A71" t="s">
        <v>124</v>
      </c>
      <c r="B71" s="5">
        <v>0</v>
      </c>
      <c r="C71" s="5">
        <v>0</v>
      </c>
      <c r="D71" s="5">
        <v>0</v>
      </c>
      <c r="E71" s="5">
        <v>0</v>
      </c>
      <c r="F71" s="5">
        <v>0</v>
      </c>
      <c r="G71" s="5">
        <v>0</v>
      </c>
      <c r="H71" s="5">
        <v>0</v>
      </c>
      <c r="I71" s="5">
        <v>0</v>
      </c>
      <c r="J71" s="5">
        <v>0</v>
      </c>
      <c r="K71" s="5">
        <v>0</v>
      </c>
      <c r="L71" s="5">
        <v>2.870343E-3</v>
      </c>
      <c r="M71" s="5">
        <v>1.123883E-2</v>
      </c>
      <c r="N71" s="5">
        <v>1.8312109999999999E-2</v>
      </c>
      <c r="O71" s="5">
        <v>2.2770100000000001E-2</v>
      </c>
      <c r="P71" s="5">
        <v>2.2740529999999998E-2</v>
      </c>
      <c r="Q71" s="5">
        <v>1.6112959999999999E-2</v>
      </c>
      <c r="R71" s="5">
        <v>5.7701949999999997E-3</v>
      </c>
      <c r="S71" s="5">
        <v>-5.7277910000000003E-3</v>
      </c>
      <c r="T71" s="5">
        <v>-1.7169299999999998E-2</v>
      </c>
      <c r="U71" s="5">
        <v>-2.8051679999999999E-2</v>
      </c>
      <c r="V71" s="5">
        <v>-3.797039E-2</v>
      </c>
      <c r="W71" s="5">
        <v>-4.6885530000000002E-2</v>
      </c>
      <c r="X71" s="5">
        <v>-5.4846069999999997E-2</v>
      </c>
      <c r="Y71" s="5">
        <v>-6.2009540000000002E-2</v>
      </c>
      <c r="Z71" s="5">
        <v>-6.8513560000000001E-2</v>
      </c>
      <c r="AA71" s="5">
        <v>-7.4505849999999998E-2</v>
      </c>
      <c r="AB71" s="5">
        <v>-8.0104819999999993E-2</v>
      </c>
      <c r="AC71" s="5">
        <v>-8.5428859999999995E-2</v>
      </c>
      <c r="AD71" s="5">
        <v>-9.0546829999999995E-2</v>
      </c>
      <c r="AF71" t="s">
        <v>124</v>
      </c>
      <c r="AG71" s="5">
        <v>0</v>
      </c>
      <c r="AH71" s="5">
        <v>5.2980989999999999E-4</v>
      </c>
      <c r="AI71" s="5">
        <v>1.8248750000000001E-3</v>
      </c>
      <c r="AJ71" s="5">
        <v>3.95371E-3</v>
      </c>
      <c r="AK71" s="5">
        <v>6.7401149999999996E-3</v>
      </c>
      <c r="AL71" s="5">
        <v>6.4555979999999999E-3</v>
      </c>
      <c r="AM71" s="5">
        <v>5.0615929999999996E-3</v>
      </c>
      <c r="AN71" s="5">
        <v>3.1663479999999998E-3</v>
      </c>
      <c r="AO71" s="5">
        <v>8.6784329999999997E-4</v>
      </c>
      <c r="AP71" s="5">
        <v>-1.6575240000000001E-3</v>
      </c>
      <c r="AQ71" s="5">
        <v>-6.5326520000000008E-3</v>
      </c>
      <c r="AR71" s="5">
        <v>-5.9312500000000008E-3</v>
      </c>
      <c r="AS71" s="5">
        <v>-6.2827500000000001E-3</v>
      </c>
      <c r="AT71" s="5">
        <v>-9.0347699999999975E-3</v>
      </c>
      <c r="AU71" s="5">
        <v>-1.601025E-2</v>
      </c>
      <c r="AV71" s="5">
        <v>-2.9339470000000003E-2</v>
      </c>
      <c r="AW71" s="5">
        <v>-4.6356084999999998E-2</v>
      </c>
      <c r="AX71" s="5">
        <v>-6.4204980999999994E-2</v>
      </c>
      <c r="AY71" s="5">
        <v>-8.1605159999999996E-2</v>
      </c>
      <c r="AZ71" s="5">
        <v>-9.8152349999999999E-2</v>
      </c>
      <c r="BA71" s="5">
        <v>-0.11321521000000001</v>
      </c>
      <c r="BB71" s="5">
        <v>-0.12661562000000001</v>
      </c>
      <c r="BC71" s="5">
        <v>-0.13830353000000001</v>
      </c>
      <c r="BD71" s="5">
        <v>-0.14843592</v>
      </c>
      <c r="BE71" s="5">
        <v>-0.15709091</v>
      </c>
      <c r="BF71" s="5">
        <v>-0.16448464000000002</v>
      </c>
      <c r="BG71" s="5">
        <v>-0.17088336999999998</v>
      </c>
      <c r="BH71" s="5">
        <v>-0.17680986999999998</v>
      </c>
      <c r="BI71" s="5">
        <v>-0.18249091000000001</v>
      </c>
      <c r="BK71" t="s">
        <v>124</v>
      </c>
      <c r="BL71" s="5">
        <v>21520.464843999998</v>
      </c>
      <c r="BM71" s="5">
        <v>21930.380172444522</v>
      </c>
      <c r="BN71" s="5">
        <v>22353.092655183478</v>
      </c>
      <c r="BO71" s="5">
        <v>22785.870872153555</v>
      </c>
      <c r="BP71" s="5">
        <v>23225.066234457099</v>
      </c>
      <c r="BQ71" s="5">
        <v>23667.376031044641</v>
      </c>
      <c r="BR71" s="5">
        <v>24110.287295749007</v>
      </c>
      <c r="BS71" s="5">
        <v>24553.149886620125</v>
      </c>
      <c r="BT71" s="5">
        <v>24996.184486862654</v>
      </c>
      <c r="BU71" s="5">
        <v>25437.854571847605</v>
      </c>
      <c r="BV71" s="5">
        <v>25877.888798345994</v>
      </c>
      <c r="BW71" s="5">
        <v>26318.408536763196</v>
      </c>
      <c r="BX71" s="5">
        <v>26757.589779553335</v>
      </c>
      <c r="BY71" s="5">
        <v>27195.681811888142</v>
      </c>
      <c r="BZ71" s="5">
        <v>27631.381532339376</v>
      </c>
      <c r="CA71" s="5">
        <v>28063.303803095492</v>
      </c>
      <c r="CB71" s="5">
        <v>28491.447612777392</v>
      </c>
      <c r="CC71" s="5">
        <v>28916.016781877272</v>
      </c>
      <c r="CD71" s="5">
        <v>29336.881341069642</v>
      </c>
      <c r="CE71" s="5">
        <v>29753.697164217294</v>
      </c>
      <c r="CF71" s="5">
        <v>30166.303850087126</v>
      </c>
      <c r="CG71" s="5">
        <v>30574.442203205352</v>
      </c>
      <c r="CH71" s="5">
        <v>30977.820458001381</v>
      </c>
      <c r="CI71" s="5">
        <v>31376.161788301699</v>
      </c>
      <c r="CJ71" s="5">
        <v>31769.205542216947</v>
      </c>
      <c r="CK71" s="5">
        <v>32156.65760417065</v>
      </c>
      <c r="CL71" s="5">
        <v>32538.223464878622</v>
      </c>
      <c r="CM71" s="5">
        <v>32913.524083895456</v>
      </c>
      <c r="CN71" s="5">
        <v>33282.278897875643</v>
      </c>
    </row>
    <row r="72" spans="1:92" x14ac:dyDescent="0.25">
      <c r="A72" t="s">
        <v>125</v>
      </c>
      <c r="B72" s="5">
        <v>0</v>
      </c>
      <c r="C72" s="5">
        <v>0</v>
      </c>
      <c r="D72" s="5">
        <v>0</v>
      </c>
      <c r="E72" s="5">
        <v>0</v>
      </c>
      <c r="F72" s="5">
        <v>0</v>
      </c>
      <c r="G72" s="5">
        <v>0</v>
      </c>
      <c r="H72" s="5">
        <v>0</v>
      </c>
      <c r="I72" s="5">
        <v>0</v>
      </c>
      <c r="J72" s="5">
        <v>0</v>
      </c>
      <c r="K72" s="5">
        <v>-1.495988E-2</v>
      </c>
      <c r="L72" s="5">
        <v>-5.9151299999999997E-2</v>
      </c>
      <c r="M72" s="5">
        <v>-0.115897</v>
      </c>
      <c r="N72" s="5">
        <v>-0.176454</v>
      </c>
      <c r="O72" s="5">
        <v>-0.230796</v>
      </c>
      <c r="P72" s="5">
        <v>-0.26408999999999999</v>
      </c>
      <c r="Q72" s="5">
        <v>-0.27821299999999999</v>
      </c>
      <c r="R72" s="5">
        <v>-0.27986899999999998</v>
      </c>
      <c r="S72" s="5">
        <v>-0.27365699999999998</v>
      </c>
      <c r="T72" s="5">
        <v>-0.26261299999999999</v>
      </c>
      <c r="U72" s="5">
        <v>-0.24937799999999999</v>
      </c>
      <c r="V72" s="5">
        <v>-0.23542399999999999</v>
      </c>
      <c r="W72" s="5">
        <v>-0.22160199999999999</v>
      </c>
      <c r="X72" s="5">
        <v>-0.208256</v>
      </c>
      <c r="Y72" s="5">
        <v>-0.19548499999999999</v>
      </c>
      <c r="Z72" s="5">
        <v>-0.18316199999999999</v>
      </c>
      <c r="AA72" s="5">
        <v>-0.171012</v>
      </c>
      <c r="AB72" s="5">
        <v>-0.15867200000000001</v>
      </c>
      <c r="AC72" s="5">
        <v>-0.145757</v>
      </c>
      <c r="AD72" s="5">
        <v>-0.131855</v>
      </c>
      <c r="AF72" t="s">
        <v>125</v>
      </c>
      <c r="AG72" s="5">
        <v>1.8785640000000001E-3</v>
      </c>
      <c r="AH72" s="5">
        <v>5.1098819999999996E-3</v>
      </c>
      <c r="AI72" s="5">
        <v>9.5684700000000008E-3</v>
      </c>
      <c r="AJ72" s="5">
        <v>1.4235329999999999E-2</v>
      </c>
      <c r="AK72" s="5">
        <v>6.7811520000000004E-3</v>
      </c>
      <c r="AL72" s="5">
        <v>-4.1657209999999998E-3</v>
      </c>
      <c r="AM72" s="5">
        <v>-1.1845339999999999E-2</v>
      </c>
      <c r="AN72" s="5">
        <v>-1.7258659999999999E-2</v>
      </c>
      <c r="AO72" s="5">
        <v>-2.204391E-2</v>
      </c>
      <c r="AP72" s="5">
        <v>-5.255634E-2</v>
      </c>
      <c r="AQ72" s="5">
        <v>-0.11390733</v>
      </c>
      <c r="AR72" s="5">
        <v>-0.18013468999999999</v>
      </c>
      <c r="AS72" s="5">
        <v>-0.24544786000000002</v>
      </c>
      <c r="AT72" s="5">
        <v>-0.30223224999999998</v>
      </c>
      <c r="AU72" s="5">
        <v>-0.33657603999999997</v>
      </c>
      <c r="AV72" s="5">
        <v>-0.35201390999999999</v>
      </c>
      <c r="AW72" s="5">
        <v>-0.35476920999999995</v>
      </c>
      <c r="AX72" s="5">
        <v>-0.34905787999999999</v>
      </c>
      <c r="AY72" s="5">
        <v>-0.33856369999999997</v>
      </c>
      <c r="AZ72" s="5">
        <v>-0.32528937000000002</v>
      </c>
      <c r="BA72" s="5">
        <v>-0.31053962000000002</v>
      </c>
      <c r="BB72" s="5">
        <v>-0.29526332999999999</v>
      </c>
      <c r="BC72" s="5">
        <v>-0.28004026999999998</v>
      </c>
      <c r="BD72" s="5">
        <v>-0.26495930000000001</v>
      </c>
      <c r="BE72" s="5">
        <v>-0.24994237</v>
      </c>
      <c r="BF72" s="5">
        <v>-0.23534368</v>
      </c>
      <c r="BG72" s="5">
        <v>-0.22199047999999999</v>
      </c>
      <c r="BH72" s="5">
        <v>-0.20977398999999999</v>
      </c>
      <c r="BI72" s="5">
        <v>-0.19777105</v>
      </c>
      <c r="BK72" t="s">
        <v>125</v>
      </c>
      <c r="BL72" s="5">
        <v>27157.905159417365</v>
      </c>
      <c r="BM72" s="5">
        <v>27736.121427347854</v>
      </c>
      <c r="BN72" s="5">
        <v>28307.332955697042</v>
      </c>
      <c r="BO72" s="5">
        <v>28876.545285762113</v>
      </c>
      <c r="BP72" s="5">
        <v>29443.692348145552</v>
      </c>
      <c r="BQ72" s="5">
        <v>30015.706332012705</v>
      </c>
      <c r="BR72" s="5">
        <v>30599.908289381987</v>
      </c>
      <c r="BS72" s="5">
        <v>31197.48148993529</v>
      </c>
      <c r="BT72" s="5">
        <v>31807.888268064555</v>
      </c>
      <c r="BU72" s="5">
        <v>32419.816225858787</v>
      </c>
      <c r="BV72" s="5">
        <v>33030.149428461344</v>
      </c>
      <c r="BW72" s="5">
        <v>33645.543124494769</v>
      </c>
      <c r="BX72" s="5">
        <v>34264.244619845304</v>
      </c>
      <c r="BY72" s="5">
        <v>34888.794661894404</v>
      </c>
      <c r="BZ72" s="5">
        <v>35523.855462020416</v>
      </c>
      <c r="CA72" s="5">
        <v>36168.324611197801</v>
      </c>
      <c r="CB72" s="5">
        <v>36820.383453046401</v>
      </c>
      <c r="CC72" s="5">
        <v>37478.854839785599</v>
      </c>
      <c r="CD72" s="5">
        <v>38142.525273742664</v>
      </c>
      <c r="CE72" s="5">
        <v>38810.797951670647</v>
      </c>
      <c r="CF72" s="5">
        <v>39483.38601826036</v>
      </c>
      <c r="CG72" s="5">
        <v>40159.967030704051</v>
      </c>
      <c r="CH72" s="5">
        <v>40840.226402808381</v>
      </c>
      <c r="CI72" s="5">
        <v>41524.07728985016</v>
      </c>
      <c r="CJ72" s="5">
        <v>42211.435208730931</v>
      </c>
      <c r="CK72" s="5">
        <v>42901.985792464002</v>
      </c>
      <c r="CL72" s="5">
        <v>43595.1742359895</v>
      </c>
      <c r="CM72" s="5">
        <v>44290.790816017638</v>
      </c>
      <c r="CN72" s="5">
        <v>44988.962537970088</v>
      </c>
    </row>
    <row r="73" spans="1:92" x14ac:dyDescent="0.25">
      <c r="A73" t="s">
        <v>126</v>
      </c>
      <c r="B73" s="5">
        <v>0</v>
      </c>
      <c r="C73" s="5">
        <v>0</v>
      </c>
      <c r="D73" s="5">
        <v>0</v>
      </c>
      <c r="E73" s="5">
        <v>0</v>
      </c>
      <c r="F73" s="5">
        <v>0</v>
      </c>
      <c r="G73" s="5">
        <v>0</v>
      </c>
      <c r="H73" s="5">
        <v>0</v>
      </c>
      <c r="I73" s="5">
        <v>0</v>
      </c>
      <c r="J73" s="5">
        <v>0</v>
      </c>
      <c r="K73" s="5">
        <v>-7.8441029999999995E-2</v>
      </c>
      <c r="L73" s="5">
        <v>-0.25586999999999999</v>
      </c>
      <c r="M73" s="5">
        <v>-0.35066799999999998</v>
      </c>
      <c r="N73" s="5">
        <v>-0.41564200000000001</v>
      </c>
      <c r="O73" s="5">
        <v>-0.42266100000000001</v>
      </c>
      <c r="P73" s="5">
        <v>-0.34512799999999999</v>
      </c>
      <c r="Q73" s="5">
        <v>-0.27093099999999998</v>
      </c>
      <c r="R73" s="5">
        <v>-0.21138699999999999</v>
      </c>
      <c r="S73" s="5">
        <v>-0.16103400000000001</v>
      </c>
      <c r="T73" s="5">
        <v>-0.116827</v>
      </c>
      <c r="U73" s="5">
        <v>-8.1901879999999996E-2</v>
      </c>
      <c r="V73" s="5">
        <v>-5.239692E-2</v>
      </c>
      <c r="W73" s="5">
        <v>-2.720707E-2</v>
      </c>
      <c r="X73" s="5">
        <v>-4.2311079999999999E-3</v>
      </c>
      <c r="Y73" s="5">
        <v>1.7365930000000002E-2</v>
      </c>
      <c r="Z73" s="5">
        <v>3.9069439999999997E-2</v>
      </c>
      <c r="AA73" s="5">
        <v>6.1953800000000003E-2</v>
      </c>
      <c r="AB73" s="5">
        <v>8.7153010000000003E-2</v>
      </c>
      <c r="AC73" s="5">
        <v>0.115499</v>
      </c>
      <c r="AD73" s="5">
        <v>0.14809</v>
      </c>
      <c r="AF73" t="s">
        <v>126</v>
      </c>
      <c r="AG73" s="5">
        <v>4.900003E-3</v>
      </c>
      <c r="AH73" s="5">
        <v>1.2149689999999999E-2</v>
      </c>
      <c r="AI73" s="5">
        <v>1.8016919999999999E-2</v>
      </c>
      <c r="AJ73" s="5">
        <v>2.1096799999999999E-2</v>
      </c>
      <c r="AK73" s="5">
        <v>-1.9985419999999999E-3</v>
      </c>
      <c r="AL73" s="5">
        <v>-4.1008529999999998E-3</v>
      </c>
      <c r="AM73" s="5">
        <v>-7.83995E-3</v>
      </c>
      <c r="AN73" s="5">
        <v>-9.4102590000000007E-3</v>
      </c>
      <c r="AO73" s="5">
        <v>-1.6345229999999999E-2</v>
      </c>
      <c r="AP73" s="5">
        <v>-0.10504869</v>
      </c>
      <c r="AQ73" s="5">
        <v>-0.29969972</v>
      </c>
      <c r="AR73" s="5">
        <v>-0.40455814000000001</v>
      </c>
      <c r="AS73" s="5">
        <v>-0.46817655000000002</v>
      </c>
      <c r="AT73" s="5">
        <v>-0.46978138000000003</v>
      </c>
      <c r="AU73" s="5">
        <v>-0.38019809999999998</v>
      </c>
      <c r="AV73" s="5">
        <v>-0.29113490999999997</v>
      </c>
      <c r="AW73" s="5">
        <v>-0.22179496999999998</v>
      </c>
      <c r="AX73" s="5">
        <v>-0.162951978</v>
      </c>
      <c r="AY73" s="5">
        <v>-0.11125655299999999</v>
      </c>
      <c r="AZ73" s="5">
        <v>-6.7896399999999996E-2</v>
      </c>
      <c r="BA73" s="5">
        <v>-3.3803710000000001E-2</v>
      </c>
      <c r="BB73" s="5">
        <v>-8.2199199999999986E-3</v>
      </c>
      <c r="BC73" s="5">
        <v>1.2618971999999999E-2</v>
      </c>
      <c r="BD73" s="5">
        <v>2.8030370000000002E-2</v>
      </c>
      <c r="BE73" s="5">
        <v>4.3616729999999999E-2</v>
      </c>
      <c r="BF73" s="5">
        <v>6.0038576000000003E-2</v>
      </c>
      <c r="BG73" s="5">
        <v>8.3040786000000005E-2</v>
      </c>
      <c r="BH73" s="5">
        <v>0.109228832</v>
      </c>
      <c r="BI73" s="5">
        <v>0.13964185600000001</v>
      </c>
      <c r="BK73" t="s">
        <v>126</v>
      </c>
      <c r="BL73" s="5">
        <v>16751.35136141305</v>
      </c>
      <c r="BM73" s="5">
        <v>17031.402021047223</v>
      </c>
      <c r="BN73" s="5">
        <v>17303.758059291482</v>
      </c>
      <c r="BO73" s="5">
        <v>17588.787308670937</v>
      </c>
      <c r="BP73" s="5">
        <v>17881.320468414124</v>
      </c>
      <c r="BQ73" s="5">
        <v>18201.517511413909</v>
      </c>
      <c r="BR73" s="5">
        <v>18544.872841268501</v>
      </c>
      <c r="BS73" s="5">
        <v>18894.06548955851</v>
      </c>
      <c r="BT73" s="5">
        <v>19258.662278207077</v>
      </c>
      <c r="BU73" s="5">
        <v>19608.853897234978</v>
      </c>
      <c r="BV73" s="5">
        <v>19938.007473545596</v>
      </c>
      <c r="BW73" s="5">
        <v>20283.411816418949</v>
      </c>
      <c r="BX73" s="5">
        <v>20623.899172483838</v>
      </c>
      <c r="BY73" s="5">
        <v>20977.446405323197</v>
      </c>
      <c r="BZ73" s="5">
        <v>21351.818305473425</v>
      </c>
      <c r="CA73" s="5">
        <v>21728.186325174745</v>
      </c>
      <c r="CB73" s="5">
        <v>22103.111206286689</v>
      </c>
      <c r="CC73" s="5">
        <v>22478.313635221883</v>
      </c>
      <c r="CD73" s="5">
        <v>22854.530741839197</v>
      </c>
      <c r="CE73" s="5">
        <v>23231.471728018456</v>
      </c>
      <c r="CF73" s="5">
        <v>23608.847980624978</v>
      </c>
      <c r="CG73" s="5">
        <v>23986.68759380047</v>
      </c>
      <c r="CH73" s="5">
        <v>24365.692971871842</v>
      </c>
      <c r="CI73" s="5">
        <v>24745.6070891329</v>
      </c>
      <c r="CJ73" s="5">
        <v>25127.674328721794</v>
      </c>
      <c r="CK73" s="5">
        <v>25511.945044736665</v>
      </c>
      <c r="CL73" s="5">
        <v>25899.788485800433</v>
      </c>
      <c r="CM73" s="5">
        <v>26290.244324545125</v>
      </c>
      <c r="CN73" s="5">
        <v>26683.48716922829</v>
      </c>
    </row>
    <row r="74" spans="1:92" x14ac:dyDescent="0.25">
      <c r="A74" t="s">
        <v>127</v>
      </c>
      <c r="B74" s="5">
        <v>0</v>
      </c>
      <c r="C74" s="5">
        <v>0</v>
      </c>
      <c r="D74" s="5">
        <v>0</v>
      </c>
      <c r="E74" s="5">
        <v>0</v>
      </c>
      <c r="F74" s="5">
        <v>0</v>
      </c>
      <c r="G74" s="5">
        <v>0</v>
      </c>
      <c r="H74" s="5">
        <v>0</v>
      </c>
      <c r="I74" s="5">
        <v>0</v>
      </c>
      <c r="J74" s="5">
        <v>0</v>
      </c>
      <c r="K74" s="5">
        <v>-8.6112449999999993E-2</v>
      </c>
      <c r="L74" s="5">
        <v>-0.27893099999999998</v>
      </c>
      <c r="M74" s="5">
        <v>-0.39073799999999997</v>
      </c>
      <c r="N74" s="5">
        <v>-0.48133100000000001</v>
      </c>
      <c r="O74" s="5">
        <v>-0.51488999999999996</v>
      </c>
      <c r="P74" s="5">
        <v>-0.45400099999999999</v>
      </c>
      <c r="Q74" s="5">
        <v>-0.39288000000000001</v>
      </c>
      <c r="R74" s="5">
        <v>-0.34503499999999998</v>
      </c>
      <c r="S74" s="5">
        <v>-0.30386000000000002</v>
      </c>
      <c r="T74" s="5">
        <v>-0.26603399999999999</v>
      </c>
      <c r="U74" s="5">
        <v>-0.23585800000000001</v>
      </c>
      <c r="V74" s="5">
        <v>-0.20982899999999999</v>
      </c>
      <c r="W74" s="5">
        <v>-0.18734300000000001</v>
      </c>
      <c r="X74" s="5">
        <v>-0.16647799999999999</v>
      </c>
      <c r="Y74" s="5">
        <v>-0.14683299999999999</v>
      </c>
      <c r="Z74" s="5">
        <v>-0.127112</v>
      </c>
      <c r="AA74" s="5">
        <v>-0.106598</v>
      </c>
      <c r="AB74" s="5">
        <v>-8.4433620000000001E-2</v>
      </c>
      <c r="AC74" s="5">
        <v>-6.0174470000000001E-2</v>
      </c>
      <c r="AD74" s="5">
        <v>-3.3128640000000001E-2</v>
      </c>
      <c r="AF74" t="s">
        <v>127</v>
      </c>
      <c r="AG74" s="5">
        <v>7.6657850000000003E-4</v>
      </c>
      <c r="AH74" s="5">
        <v>8.451709E-4</v>
      </c>
      <c r="AI74" s="5">
        <v>8.9440349999999995E-4</v>
      </c>
      <c r="AJ74" s="5">
        <v>1.5724019999999999E-4</v>
      </c>
      <c r="AK74" s="5">
        <v>-3.1062079999999999E-2</v>
      </c>
      <c r="AL74" s="5">
        <v>-3.7362289999999999E-2</v>
      </c>
      <c r="AM74" s="5">
        <v>-4.056862E-2</v>
      </c>
      <c r="AN74" s="5">
        <v>-4.1549160000000002E-2</v>
      </c>
      <c r="AO74" s="5">
        <v>-4.4842409999999999E-2</v>
      </c>
      <c r="AP74" s="5">
        <v>-0.14635714</v>
      </c>
      <c r="AQ74" s="5">
        <v>-0.35478625999999996</v>
      </c>
      <c r="AR74" s="5">
        <v>-0.47202652</v>
      </c>
      <c r="AS74" s="5">
        <v>-0.55867346000000007</v>
      </c>
      <c r="AT74" s="5">
        <v>-0.58398474999999994</v>
      </c>
      <c r="AU74" s="5">
        <v>-0.51099552000000004</v>
      </c>
      <c r="AV74" s="5">
        <v>-0.43355587000000001</v>
      </c>
      <c r="AW74" s="5">
        <v>-0.37653164</v>
      </c>
      <c r="AX74" s="5">
        <v>-0.32670575000000002</v>
      </c>
      <c r="AY74" s="5">
        <v>-0.28125918</v>
      </c>
      <c r="AZ74" s="5">
        <v>-0.24468035800000001</v>
      </c>
      <c r="BA74" s="5">
        <v>-0.21559183599999998</v>
      </c>
      <c r="BB74" s="5">
        <v>-0.19406026300000001</v>
      </c>
      <c r="BC74" s="5">
        <v>-0.17615740199999999</v>
      </c>
      <c r="BD74" s="5">
        <v>-0.16362821</v>
      </c>
      <c r="BE74" s="5">
        <v>-0.15072845000000001</v>
      </c>
      <c r="BF74" s="5">
        <v>-0.13661306000000001</v>
      </c>
      <c r="BG74" s="5">
        <v>-0.11494102</v>
      </c>
      <c r="BH74" s="5">
        <v>-9.1696040000000006E-2</v>
      </c>
      <c r="BI74" s="5">
        <v>-6.5969799999999995E-2</v>
      </c>
      <c r="BK74" t="s">
        <v>127</v>
      </c>
      <c r="BL74" s="5">
        <v>11607.347980032244</v>
      </c>
      <c r="BM74" s="5">
        <v>11813.77992640045</v>
      </c>
      <c r="BN74" s="5">
        <v>12014.310603779073</v>
      </c>
      <c r="BO74" s="5">
        <v>12222.65078166316</v>
      </c>
      <c r="BP74" s="5">
        <v>12434.37640375609</v>
      </c>
      <c r="BQ74" s="5">
        <v>12666.101072476244</v>
      </c>
      <c r="BR74" s="5">
        <v>12912.024702238978</v>
      </c>
      <c r="BS74" s="5">
        <v>13161.806552858001</v>
      </c>
      <c r="BT74" s="5">
        <v>13422.245799084985</v>
      </c>
      <c r="BU74" s="5">
        <v>13670.375834840124</v>
      </c>
      <c r="BV74" s="5">
        <v>13903.809337644501</v>
      </c>
      <c r="BW74" s="5">
        <v>14149.567729513086</v>
      </c>
      <c r="BX74" s="5">
        <v>14390.362730542194</v>
      </c>
      <c r="BY74" s="5">
        <v>14640.948835993951</v>
      </c>
      <c r="BZ74" s="5">
        <v>14907.559061909895</v>
      </c>
      <c r="CA74" s="5">
        <v>15176.783837976969</v>
      </c>
      <c r="CB74" s="5">
        <v>15445.04282866183</v>
      </c>
      <c r="CC74" s="5">
        <v>15714.223726716149</v>
      </c>
      <c r="CD74" s="5">
        <v>15984.810011384561</v>
      </c>
      <c r="CE74" s="5">
        <v>16255.926853908732</v>
      </c>
      <c r="CF74" s="5">
        <v>16527.756639423278</v>
      </c>
      <c r="CG74" s="5">
        <v>16800.185134416504</v>
      </c>
      <c r="CH74" s="5">
        <v>17073.747013663142</v>
      </c>
      <c r="CI74" s="5">
        <v>17348.047231627388</v>
      </c>
      <c r="CJ74" s="5">
        <v>17623.961811008743</v>
      </c>
      <c r="CK74" s="5">
        <v>17901.531691142722</v>
      </c>
      <c r="CL74" s="5">
        <v>18181.799279881518</v>
      </c>
      <c r="CM74" s="5">
        <v>18463.592971246409</v>
      </c>
      <c r="CN74" s="5">
        <v>18746.953405078431</v>
      </c>
    </row>
    <row r="75" spans="1:92" x14ac:dyDescent="0.25">
      <c r="A75" t="s">
        <v>128</v>
      </c>
      <c r="B75" s="5">
        <v>0</v>
      </c>
      <c r="C75" s="5">
        <v>0</v>
      </c>
      <c r="D75" s="5">
        <v>0</v>
      </c>
      <c r="E75" s="5">
        <v>0</v>
      </c>
      <c r="F75" s="5">
        <v>0</v>
      </c>
      <c r="G75" s="5">
        <v>0</v>
      </c>
      <c r="H75" s="5">
        <v>0</v>
      </c>
      <c r="I75" s="5">
        <v>0</v>
      </c>
      <c r="J75" s="5">
        <v>0</v>
      </c>
      <c r="K75" s="5">
        <v>1.029978E-2</v>
      </c>
      <c r="L75" s="5">
        <v>3.9401989999999998E-2</v>
      </c>
      <c r="M75" s="5">
        <v>3.163999E-2</v>
      </c>
      <c r="N75" s="5">
        <v>1.4412640000000001E-2</v>
      </c>
      <c r="O75" s="5">
        <v>-1.911274E-2</v>
      </c>
      <c r="P75" s="5">
        <v>-7.5679350000000006E-2</v>
      </c>
      <c r="Q75" s="5">
        <v>-0.121748</v>
      </c>
      <c r="R75" s="5">
        <v>-0.15173200000000001</v>
      </c>
      <c r="S75" s="5">
        <v>-0.173323</v>
      </c>
      <c r="T75" s="5">
        <v>-0.190109</v>
      </c>
      <c r="U75" s="5">
        <v>-0.20130700000000001</v>
      </c>
      <c r="V75" s="5">
        <v>-0.20893600000000001</v>
      </c>
      <c r="W75" s="5">
        <v>-0.21330099999999999</v>
      </c>
      <c r="X75" s="5">
        <v>-0.21506600000000001</v>
      </c>
      <c r="Y75" s="5">
        <v>-0.213752</v>
      </c>
      <c r="Z75" s="5">
        <v>-0.20921799999999999</v>
      </c>
      <c r="AA75" s="5">
        <v>-0.20066899999999999</v>
      </c>
      <c r="AB75" s="5">
        <v>-0.18723799999999999</v>
      </c>
      <c r="AC75" s="5">
        <v>-0.167772</v>
      </c>
      <c r="AD75" s="5">
        <v>-0.140988</v>
      </c>
      <c r="AF75" t="s">
        <v>128</v>
      </c>
      <c r="AG75" s="5">
        <v>5.2506990000000002E-3</v>
      </c>
      <c r="AH75" s="5">
        <v>1.4427519999999999E-2</v>
      </c>
      <c r="AI75" s="5">
        <v>2.486828E-2</v>
      </c>
      <c r="AJ75" s="5">
        <v>3.4296489999999999E-2</v>
      </c>
      <c r="AK75" s="5">
        <v>2.4511310000000001E-2</v>
      </c>
      <c r="AL75" s="5">
        <v>1.6896600000000001E-2</v>
      </c>
      <c r="AM75" s="5">
        <v>7.4674959999999997E-3</v>
      </c>
      <c r="AN75" s="5">
        <v>2.1457210000000001E-4</v>
      </c>
      <c r="AO75" s="5">
        <v>-8.3743399999999992E-3</v>
      </c>
      <c r="AP75" s="5">
        <v>-3.8694819999999998E-2</v>
      </c>
      <c r="AQ75" s="5">
        <v>-2.5960670000000005E-2</v>
      </c>
      <c r="AR75" s="5">
        <v>-4.7640410000000001E-2</v>
      </c>
      <c r="AS75" s="5">
        <v>-7.6449599999999993E-2</v>
      </c>
      <c r="AT75" s="5">
        <v>-0.12177374000000001</v>
      </c>
      <c r="AU75" s="5">
        <v>-0.18723034999999999</v>
      </c>
      <c r="AV75" s="5">
        <v>-0.24684699999999998</v>
      </c>
      <c r="AW75" s="5">
        <v>-0.284939</v>
      </c>
      <c r="AX75" s="5">
        <v>-0.31494299999999997</v>
      </c>
      <c r="AY75" s="5">
        <v>-0.34062500000000001</v>
      </c>
      <c r="AZ75" s="5">
        <v>-0.35563800000000001</v>
      </c>
      <c r="BA75" s="5">
        <v>-0.36580800000000002</v>
      </c>
      <c r="BB75" s="5">
        <v>-0.37064399999999997</v>
      </c>
      <c r="BC75" s="5">
        <v>-0.37236000000000002</v>
      </c>
      <c r="BD75" s="5">
        <v>-0.36866100000000002</v>
      </c>
      <c r="BE75" s="5">
        <v>-0.36138700000000001</v>
      </c>
      <c r="BF75" s="5">
        <v>-0.35162099999999996</v>
      </c>
      <c r="BG75" s="5">
        <v>-0.34316999999999998</v>
      </c>
      <c r="BH75" s="5">
        <v>-0.32996199999999998</v>
      </c>
      <c r="BI75" s="5">
        <v>-0.310782</v>
      </c>
      <c r="BK75" t="s">
        <v>128</v>
      </c>
      <c r="BL75" s="5">
        <v>14921.711342370259</v>
      </c>
      <c r="BM75" s="5">
        <v>15254.429723731782</v>
      </c>
      <c r="BN75" s="5">
        <v>15593.148224427059</v>
      </c>
      <c r="BO75" s="5">
        <v>15932.2648559638</v>
      </c>
      <c r="BP75" s="5">
        <v>16269.687931437074</v>
      </c>
      <c r="BQ75" s="5">
        <v>16604.410704809052</v>
      </c>
      <c r="BR75" s="5">
        <v>16941.739282153139</v>
      </c>
      <c r="BS75" s="5">
        <v>17285.404122074702</v>
      </c>
      <c r="BT75" s="5">
        <v>17628.199541896265</v>
      </c>
      <c r="BU75" s="5">
        <v>17972.653896704825</v>
      </c>
      <c r="BV75" s="5">
        <v>18330.523618419877</v>
      </c>
      <c r="BW75" s="5">
        <v>18685.972527019247</v>
      </c>
      <c r="BX75" s="5">
        <v>19049.541420700629</v>
      </c>
      <c r="BY75" s="5">
        <v>19412.055391010832</v>
      </c>
      <c r="BZ75" s="5">
        <v>19772.283666660085</v>
      </c>
      <c r="CA75" s="5">
        <v>20134.695956812957</v>
      </c>
      <c r="CB75" s="5">
        <v>20503.21325499138</v>
      </c>
      <c r="CC75" s="5">
        <v>20874.956095678048</v>
      </c>
      <c r="CD75" s="5">
        <v>21249.082980771163</v>
      </c>
      <c r="CE75" s="5">
        <v>21627.279526415412</v>
      </c>
      <c r="CF75" s="5">
        <v>22008.41119874443</v>
      </c>
      <c r="CG75" s="5">
        <v>22392.684940826373</v>
      </c>
      <c r="CH75" s="5">
        <v>22779.616608154876</v>
      </c>
      <c r="CI75" s="5">
        <v>23169.851110581578</v>
      </c>
      <c r="CJ75" s="5">
        <v>23563.03063102657</v>
      </c>
      <c r="CK75" s="5">
        <v>23958.963798855992</v>
      </c>
      <c r="CL75" s="5">
        <v>24356.76189023054</v>
      </c>
      <c r="CM75" s="5">
        <v>24757.915349702009</v>
      </c>
      <c r="CN75" s="5">
        <v>25162.797395931382</v>
      </c>
    </row>
    <row r="76" spans="1:92" x14ac:dyDescent="0.25">
      <c r="A76" t="s">
        <v>129</v>
      </c>
      <c r="B76" s="5">
        <v>0</v>
      </c>
      <c r="C76" s="5">
        <v>0</v>
      </c>
      <c r="D76" s="5">
        <v>0</v>
      </c>
      <c r="E76" s="5">
        <v>0</v>
      </c>
      <c r="F76" s="5">
        <v>0</v>
      </c>
      <c r="G76" s="5">
        <v>0</v>
      </c>
      <c r="H76" s="5">
        <v>0</v>
      </c>
      <c r="I76" s="5">
        <v>0</v>
      </c>
      <c r="J76" s="5">
        <v>0</v>
      </c>
      <c r="K76" s="5">
        <v>-1.9017299999999999E-3</v>
      </c>
      <c r="L76" s="5">
        <v>1.9382119999999999E-2</v>
      </c>
      <c r="M76" s="5">
        <v>2.7208320000000001E-2</v>
      </c>
      <c r="N76" s="5">
        <v>3.6831250000000003E-2</v>
      </c>
      <c r="O76" s="5">
        <v>3.685078E-2</v>
      </c>
      <c r="P76" s="5">
        <v>1.2118510000000001E-2</v>
      </c>
      <c r="Q76" s="5">
        <v>-8.6481890000000006E-3</v>
      </c>
      <c r="R76" s="5">
        <v>-2.337007E-2</v>
      </c>
      <c r="S76" s="5">
        <v>-3.574716E-2</v>
      </c>
      <c r="T76" s="5">
        <v>-4.738941E-2</v>
      </c>
      <c r="U76" s="5">
        <v>-5.6470640000000003E-2</v>
      </c>
      <c r="V76" s="5">
        <v>-6.423711E-2</v>
      </c>
      <c r="W76" s="5">
        <v>-7.0276389999999994E-2</v>
      </c>
      <c r="X76" s="5">
        <v>-7.4568309999999999E-2</v>
      </c>
      <c r="Y76" s="5">
        <v>-7.6424900000000004E-2</v>
      </c>
      <c r="Z76" s="5">
        <v>-7.5383599999999995E-2</v>
      </c>
      <c r="AA76" s="5">
        <v>-7.0696350000000005E-2</v>
      </c>
      <c r="AB76" s="5">
        <v>-6.1525910000000003E-2</v>
      </c>
      <c r="AC76" s="5">
        <v>-4.6974639999999998E-2</v>
      </c>
      <c r="AD76" s="5">
        <v>-2.5995819999999999E-2</v>
      </c>
      <c r="AF76" t="s">
        <v>129</v>
      </c>
      <c r="AG76" s="5">
        <v>5.558131E-3</v>
      </c>
      <c r="AH76" s="5">
        <v>4.658003E-3</v>
      </c>
      <c r="AI76" s="5">
        <v>6.5661809999999999E-3</v>
      </c>
      <c r="AJ76" s="5">
        <v>1.0637860000000001E-2</v>
      </c>
      <c r="AK76" s="5">
        <v>-3.253466E-3</v>
      </c>
      <c r="AL76" s="5">
        <v>-9.7433420000000003E-3</v>
      </c>
      <c r="AM76" s="5">
        <v>-1.160372E-2</v>
      </c>
      <c r="AN76" s="5">
        <v>-1.285709E-2</v>
      </c>
      <c r="AO76" s="5">
        <v>-1.261207E-2</v>
      </c>
      <c r="AP76" s="5">
        <v>-3.608219E-2</v>
      </c>
      <c r="AQ76" s="5">
        <v>-2.3069280000000001E-2</v>
      </c>
      <c r="AR76" s="5">
        <v>-1.6281999999999998E-2</v>
      </c>
      <c r="AS76" s="5">
        <v>-5.914019999999999E-3</v>
      </c>
      <c r="AT76" s="5">
        <v>-3.7571299999999974E-3</v>
      </c>
      <c r="AU76" s="5">
        <v>-2.7440050000000001E-2</v>
      </c>
      <c r="AV76" s="5">
        <v>-4.6499959E-2</v>
      </c>
      <c r="AW76" s="5">
        <v>-6.1584899999999998E-2</v>
      </c>
      <c r="AX76" s="5">
        <v>-7.4119110000000002E-2</v>
      </c>
      <c r="AY76" s="5">
        <v>-8.6851010000000006E-2</v>
      </c>
      <c r="AZ76" s="5">
        <v>-9.8111890000000007E-2</v>
      </c>
      <c r="BA76" s="5">
        <v>-0.10786198</v>
      </c>
      <c r="BB76" s="5">
        <v>-0.11605222999999999</v>
      </c>
      <c r="BC76" s="5">
        <v>-0.12254469</v>
      </c>
      <c r="BD76" s="5">
        <v>-0.12687722000000001</v>
      </c>
      <c r="BE76" s="5">
        <v>-0.12825324999999999</v>
      </c>
      <c r="BF76" s="5">
        <v>-0.12607231000000002</v>
      </c>
      <c r="BG76" s="5">
        <v>-0.11975266000000001</v>
      </c>
      <c r="BH76" s="5">
        <v>-0.10962576</v>
      </c>
      <c r="BI76" s="5">
        <v>-9.4350240000000002E-2</v>
      </c>
      <c r="BK76" t="s">
        <v>129</v>
      </c>
      <c r="BL76" s="5">
        <v>13844.04751699304</v>
      </c>
      <c r="BM76" s="5">
        <v>14147.543685805524</v>
      </c>
      <c r="BN76" s="5">
        <v>14456.98157421054</v>
      </c>
      <c r="BO76" s="5">
        <v>14771.892189586351</v>
      </c>
      <c r="BP76" s="5">
        <v>15088.959128600538</v>
      </c>
      <c r="BQ76" s="5">
        <v>15413.667445359915</v>
      </c>
      <c r="BR76" s="5">
        <v>15741.730252914749</v>
      </c>
      <c r="BS76" s="5">
        <v>16075.009416001467</v>
      </c>
      <c r="BT76" s="5">
        <v>16406.398950378418</v>
      </c>
      <c r="BU76" s="5">
        <v>16736.343091870738</v>
      </c>
      <c r="BV76" s="5">
        <v>17074.873835308983</v>
      </c>
      <c r="BW76" s="5">
        <v>17415.147818002955</v>
      </c>
      <c r="BX76" s="5">
        <v>17760.398540407787</v>
      </c>
      <c r="BY76" s="5">
        <v>18107.26073941154</v>
      </c>
      <c r="BZ76" s="5">
        <v>18451.937974151162</v>
      </c>
      <c r="CA76" s="5">
        <v>18799.775674216398</v>
      </c>
      <c r="CB76" s="5">
        <v>19150.443150515923</v>
      </c>
      <c r="CC76" s="5">
        <v>19503.763917157881</v>
      </c>
      <c r="CD76" s="5">
        <v>19859.160553767608</v>
      </c>
      <c r="CE76" s="5">
        <v>20216.906517768559</v>
      </c>
      <c r="CF76" s="5">
        <v>20577.027300091529</v>
      </c>
      <c r="CG76" s="5">
        <v>20939.560587363565</v>
      </c>
      <c r="CH76" s="5">
        <v>21304.492297349632</v>
      </c>
      <c r="CI76" s="5">
        <v>21671.930315834754</v>
      </c>
      <c r="CJ76" s="5">
        <v>22042.030236816463</v>
      </c>
      <c r="CK76" s="5">
        <v>22414.91337375966</v>
      </c>
      <c r="CL76" s="5">
        <v>22790.700020198863</v>
      </c>
      <c r="CM76" s="5">
        <v>23169.307509952945</v>
      </c>
      <c r="CN76" s="5">
        <v>23551.031810336277</v>
      </c>
    </row>
    <row r="77" spans="1:92" x14ac:dyDescent="0.25">
      <c r="A77" t="s">
        <v>130</v>
      </c>
      <c r="B77" s="5">
        <v>0</v>
      </c>
      <c r="C77" s="5">
        <v>0</v>
      </c>
      <c r="D77" s="5">
        <v>0</v>
      </c>
      <c r="E77" s="5">
        <v>0</v>
      </c>
      <c r="F77" s="5">
        <v>0</v>
      </c>
      <c r="G77" s="5">
        <v>0</v>
      </c>
      <c r="H77" s="5">
        <v>0</v>
      </c>
      <c r="I77" s="5">
        <v>0</v>
      </c>
      <c r="J77" s="5">
        <v>0</v>
      </c>
      <c r="K77" s="5">
        <v>1.2591059999999999E-2</v>
      </c>
      <c r="L77" s="5">
        <v>4.9508780000000002E-2</v>
      </c>
      <c r="M77" s="5">
        <v>4.8439379999999997E-2</v>
      </c>
      <c r="N77" s="5">
        <v>3.6855449999999998E-2</v>
      </c>
      <c r="O77" s="5">
        <v>6.6114119999999997E-3</v>
      </c>
      <c r="P77" s="5">
        <v>-5.0949349999999997E-2</v>
      </c>
      <c r="Q77" s="5">
        <v>-9.9473889999999995E-2</v>
      </c>
      <c r="R77" s="5">
        <v>-0.131827</v>
      </c>
      <c r="S77" s="5">
        <v>-0.15548300000000001</v>
      </c>
      <c r="T77" s="5">
        <v>-0.1741</v>
      </c>
      <c r="U77" s="5">
        <v>-0.18676599999999999</v>
      </c>
      <c r="V77" s="5">
        <v>-0.195629</v>
      </c>
      <c r="W77" s="5">
        <v>-0.20102200000000001</v>
      </c>
      <c r="X77" s="5">
        <v>-0.20372899999999999</v>
      </c>
      <c r="Y77" s="5">
        <v>-0.20329700000000001</v>
      </c>
      <c r="Z77" s="5">
        <v>-0.19967699999999999</v>
      </c>
      <c r="AA77" s="5">
        <v>-0.19212099999999999</v>
      </c>
      <c r="AB77" s="5">
        <v>-0.179812</v>
      </c>
      <c r="AC77" s="5">
        <v>-0.16167599999999999</v>
      </c>
      <c r="AD77" s="5">
        <v>-0.13650899999999999</v>
      </c>
      <c r="AF77" t="s">
        <v>130</v>
      </c>
      <c r="AG77" s="5">
        <v>5.3559690000000004E-3</v>
      </c>
      <c r="AH77" s="5">
        <v>1.455745E-2</v>
      </c>
      <c r="AI77" s="5">
        <v>2.516875E-2</v>
      </c>
      <c r="AJ77" s="5">
        <v>3.477794E-2</v>
      </c>
      <c r="AK77" s="5">
        <v>2.4077680000000001E-2</v>
      </c>
      <c r="AL77" s="5">
        <v>1.6153359999999999E-2</v>
      </c>
      <c r="AM77" s="5">
        <v>6.5129289999999998E-3</v>
      </c>
      <c r="AN77" s="5">
        <v>-1.0112509999999999E-3</v>
      </c>
      <c r="AO77" s="5">
        <v>-9.7146430000000002E-3</v>
      </c>
      <c r="AP77" s="5">
        <v>-4.0022370000000002E-2</v>
      </c>
      <c r="AQ77" s="5">
        <v>-2.0112999999999992E-2</v>
      </c>
      <c r="AR77" s="5">
        <v>-3.5300539999999998E-2</v>
      </c>
      <c r="AS77" s="5">
        <v>-5.8745619999999998E-2</v>
      </c>
      <c r="AT77" s="5">
        <v>-0.10097958800000001</v>
      </c>
      <c r="AU77" s="5">
        <v>-0.16768135000000001</v>
      </c>
      <c r="AV77" s="5">
        <v>-0.22987489</v>
      </c>
      <c r="AW77" s="5">
        <v>-0.27060799999999996</v>
      </c>
      <c r="AX77" s="5">
        <v>-0.30286999999999997</v>
      </c>
      <c r="AY77" s="5">
        <v>-0.330623</v>
      </c>
      <c r="AZ77" s="5">
        <v>-0.34738799999999997</v>
      </c>
      <c r="BA77" s="5">
        <v>-0.35902599999999996</v>
      </c>
      <c r="BB77" s="5">
        <v>-0.36513499999999999</v>
      </c>
      <c r="BC77" s="5">
        <v>-0.36800900000000003</v>
      </c>
      <c r="BD77" s="5">
        <v>-0.36543800000000004</v>
      </c>
      <c r="BE77" s="5">
        <v>-0.359296</v>
      </c>
      <c r="BF77" s="5">
        <v>-0.35069899999999998</v>
      </c>
      <c r="BG77" s="5">
        <v>-0.34345700000000001</v>
      </c>
      <c r="BH77" s="5">
        <v>-0.33177199999999996</v>
      </c>
      <c r="BI77" s="5">
        <v>-0.31446299999999999</v>
      </c>
      <c r="BK77" t="s">
        <v>130</v>
      </c>
      <c r="BL77" s="5">
        <v>16573.401762602338</v>
      </c>
      <c r="BM77" s="5">
        <v>16951.262025032618</v>
      </c>
      <c r="BN77" s="5">
        <v>17336.845550443661</v>
      </c>
      <c r="BO77" s="5">
        <v>17723.299364939689</v>
      </c>
      <c r="BP77" s="5">
        <v>18107.875566881205</v>
      </c>
      <c r="BQ77" s="5">
        <v>18489.499056136519</v>
      </c>
      <c r="BR77" s="5">
        <v>18873.490822153391</v>
      </c>
      <c r="BS77" s="5">
        <v>19264.592921076721</v>
      </c>
      <c r="BT77" s="5">
        <v>19653.907225786254</v>
      </c>
      <c r="BU77" s="5">
        <v>20045.064564755452</v>
      </c>
      <c r="BV77" s="5">
        <v>20452.778783800728</v>
      </c>
      <c r="BW77" s="5">
        <v>20857.920942157078</v>
      </c>
      <c r="BX77" s="5">
        <v>21272.706691195683</v>
      </c>
      <c r="BY77" s="5">
        <v>21686.30380551179</v>
      </c>
      <c r="BZ77" s="5">
        <v>22096.680620310934</v>
      </c>
      <c r="CA77" s="5">
        <v>22509.384508852483</v>
      </c>
      <c r="CB77" s="5">
        <v>22929.041561652848</v>
      </c>
      <c r="CC77" s="5">
        <v>23352.525445466745</v>
      </c>
      <c r="CD77" s="5">
        <v>23778.853048940877</v>
      </c>
      <c r="CE77" s="5">
        <v>24209.93551383774</v>
      </c>
      <c r="CF77" s="5">
        <v>24644.508802168824</v>
      </c>
      <c r="CG77" s="5">
        <v>25082.784167879934</v>
      </c>
      <c r="CH77" s="5">
        <v>25524.202175372124</v>
      </c>
      <c r="CI77" s="5">
        <v>25969.465615811907</v>
      </c>
      <c r="CJ77" s="5">
        <v>26418.163601633179</v>
      </c>
      <c r="CK77" s="5">
        <v>26870.071345160137</v>
      </c>
      <c r="CL77" s="5">
        <v>27324.180720625871</v>
      </c>
      <c r="CM77" s="5">
        <v>27782.085136982529</v>
      </c>
      <c r="CN77" s="5">
        <v>28244.185131376067</v>
      </c>
    </row>
    <row r="78" spans="1:92" x14ac:dyDescent="0.25">
      <c r="A78" t="s">
        <v>131</v>
      </c>
      <c r="B78" s="5">
        <v>0</v>
      </c>
      <c r="C78" s="5">
        <v>0</v>
      </c>
      <c r="D78" s="5">
        <v>0</v>
      </c>
      <c r="E78" s="5">
        <v>0</v>
      </c>
      <c r="F78" s="5">
        <v>0</v>
      </c>
      <c r="G78" s="5">
        <v>0</v>
      </c>
      <c r="H78" s="5">
        <v>0</v>
      </c>
      <c r="I78" s="5">
        <v>0</v>
      </c>
      <c r="J78" s="5">
        <v>0</v>
      </c>
      <c r="K78" s="5">
        <v>4.1604620000000002E-3</v>
      </c>
      <c r="L78" s="5">
        <v>3.427467E-2</v>
      </c>
      <c r="M78" s="5">
        <v>4.3481289999999999E-2</v>
      </c>
      <c r="N78" s="5">
        <v>4.8036429999999998E-2</v>
      </c>
      <c r="O78" s="5">
        <v>3.80326E-2</v>
      </c>
      <c r="P78" s="5">
        <v>1.4614350000000001E-3</v>
      </c>
      <c r="Q78" s="5">
        <v>-3.1224990000000001E-2</v>
      </c>
      <c r="R78" s="5">
        <v>-5.5571570000000001E-2</v>
      </c>
      <c r="S78" s="5">
        <v>-7.492153E-2</v>
      </c>
      <c r="T78" s="5">
        <v>-9.1009599999999996E-2</v>
      </c>
      <c r="U78" s="5">
        <v>-0.102337</v>
      </c>
      <c r="V78" s="5">
        <v>-0.110569</v>
      </c>
      <c r="W78" s="5">
        <v>-0.115812</v>
      </c>
      <c r="X78" s="5">
        <v>-0.11856700000000001</v>
      </c>
      <c r="Y78" s="5">
        <v>-0.118606</v>
      </c>
      <c r="Z78" s="5">
        <v>-0.115929</v>
      </c>
      <c r="AA78" s="5">
        <v>-0.11024</v>
      </c>
      <c r="AB78" s="5">
        <v>-0.101164</v>
      </c>
      <c r="AC78" s="5">
        <v>-8.8247740000000005E-2</v>
      </c>
      <c r="AD78" s="5">
        <v>-7.1007039999999993E-2</v>
      </c>
      <c r="AF78" t="s">
        <v>131</v>
      </c>
      <c r="AG78" s="5">
        <v>4.6176280000000004E-3</v>
      </c>
      <c r="AH78" s="5">
        <v>5.2815529999999996E-3</v>
      </c>
      <c r="AI78" s="5">
        <v>8.3673080000000004E-3</v>
      </c>
      <c r="AJ78" s="5">
        <v>1.31243E-2</v>
      </c>
      <c r="AK78" s="5">
        <v>-3.0669080000000001E-3</v>
      </c>
      <c r="AL78" s="5">
        <v>-1.160803E-2</v>
      </c>
      <c r="AM78" s="5">
        <v>-1.6026450000000001E-2</v>
      </c>
      <c r="AN78" s="5">
        <v>-1.956567E-2</v>
      </c>
      <c r="AO78" s="5">
        <v>-2.154147E-2</v>
      </c>
      <c r="AP78" s="5">
        <v>-4.8376807999999993E-2</v>
      </c>
      <c r="AQ78" s="5">
        <v>-3.0569889999999995E-2</v>
      </c>
      <c r="AR78" s="5">
        <v>-2.6147720000000006E-2</v>
      </c>
      <c r="AS78" s="5">
        <v>-2.4664849999999995E-2</v>
      </c>
      <c r="AT78" s="5">
        <v>-3.5862569999999996E-2</v>
      </c>
      <c r="AU78" s="5">
        <v>-7.381388500000001E-2</v>
      </c>
      <c r="AV78" s="5">
        <v>-0.10711702000000001</v>
      </c>
      <c r="AW78" s="5">
        <v>-0.1335201</v>
      </c>
      <c r="AX78" s="5">
        <v>-0.15436864</v>
      </c>
      <c r="AY78" s="5">
        <v>-0.17272970999999998</v>
      </c>
      <c r="AZ78" s="5">
        <v>-0.18666377000000001</v>
      </c>
      <c r="BA78" s="5">
        <v>-0.19717943999999998</v>
      </c>
      <c r="BB78" s="5">
        <v>-0.20465758000000001</v>
      </c>
      <c r="BC78" s="5">
        <v>-0.20955011000000001</v>
      </c>
      <c r="BD78" s="5">
        <v>-0.21193304000000002</v>
      </c>
      <c r="BE78" s="5">
        <v>-0.21136503000000001</v>
      </c>
      <c r="BF78" s="5">
        <v>-0.20777548000000001</v>
      </c>
      <c r="BG78" s="5">
        <v>-0.20085828</v>
      </c>
      <c r="BH78" s="5">
        <v>-0.19182874</v>
      </c>
      <c r="BI78" s="5">
        <v>-0.17985904</v>
      </c>
      <c r="BK78" t="s">
        <v>131</v>
      </c>
      <c r="BL78" s="5">
        <v>2934.2789712773233</v>
      </c>
      <c r="BM78" s="5">
        <v>3005.3469086794598</v>
      </c>
      <c r="BN78" s="5">
        <v>3077.91341451176</v>
      </c>
      <c r="BO78" s="5">
        <v>3151.4050539677141</v>
      </c>
      <c r="BP78" s="5">
        <v>3225.0486500520542</v>
      </c>
      <c r="BQ78" s="5">
        <v>3299.7401564376146</v>
      </c>
      <c r="BR78" s="5">
        <v>3375.0151123624169</v>
      </c>
      <c r="BS78" s="5">
        <v>3451.5139180924139</v>
      </c>
      <c r="BT78" s="5">
        <v>3527.7502499439383</v>
      </c>
      <c r="BU78" s="5">
        <v>3603.8632838977646</v>
      </c>
      <c r="BV78" s="5">
        <v>3682.4153016709552</v>
      </c>
      <c r="BW78" s="5">
        <v>3761.351856176072</v>
      </c>
      <c r="BX78" s="5">
        <v>3841.6256469234768</v>
      </c>
      <c r="BY78" s="5">
        <v>3922.3029974649289</v>
      </c>
      <c r="BZ78" s="5">
        <v>4002.6632409485514</v>
      </c>
      <c r="CA78" s="5">
        <v>4083.8706601805739</v>
      </c>
      <c r="CB78" s="5">
        <v>4165.9797275755627</v>
      </c>
      <c r="CC78" s="5">
        <v>4248.9466412668589</v>
      </c>
      <c r="CD78" s="5">
        <v>4332.6332472032273</v>
      </c>
      <c r="CE78" s="5">
        <v>4417.1225411973637</v>
      </c>
      <c r="CF78" s="5">
        <v>4502.3795864700623</v>
      </c>
      <c r="CG78" s="5">
        <v>4588.3968225501576</v>
      </c>
      <c r="CH78" s="5">
        <v>4675.1480134533331</v>
      </c>
      <c r="CI78" s="5">
        <v>4762.6339260625127</v>
      </c>
      <c r="CJ78" s="5">
        <v>4850.8703110142651</v>
      </c>
      <c r="CK78" s="5">
        <v>4939.8542888496449</v>
      </c>
      <c r="CL78" s="5">
        <v>5029.5920337744628</v>
      </c>
      <c r="CM78" s="5">
        <v>5120.0110060571133</v>
      </c>
      <c r="CN78" s="5">
        <v>5211.1351537167075</v>
      </c>
    </row>
    <row r="79" spans="1:92" x14ac:dyDescent="0.25">
      <c r="A79" t="s">
        <v>132</v>
      </c>
      <c r="B79" s="5">
        <v>0</v>
      </c>
      <c r="C79" s="5">
        <v>0</v>
      </c>
      <c r="D79" s="5">
        <v>0</v>
      </c>
      <c r="E79" s="5">
        <v>0</v>
      </c>
      <c r="F79" s="5">
        <v>0</v>
      </c>
      <c r="G79" s="5">
        <v>0</v>
      </c>
      <c r="H79" s="5">
        <v>0</v>
      </c>
      <c r="I79" s="5">
        <v>0</v>
      </c>
      <c r="J79" s="5">
        <v>0</v>
      </c>
      <c r="K79" s="5">
        <v>2.185428E-2</v>
      </c>
      <c r="L79" s="5">
        <v>0.102079</v>
      </c>
      <c r="M79" s="5">
        <v>0.150639</v>
      </c>
      <c r="N79" s="5">
        <v>0.19620399999999999</v>
      </c>
      <c r="O79" s="5">
        <v>0.22012599999999999</v>
      </c>
      <c r="P79" s="5">
        <v>0.197487</v>
      </c>
      <c r="Q79" s="5">
        <v>0.17144000000000001</v>
      </c>
      <c r="R79" s="5">
        <v>0.15264900000000001</v>
      </c>
      <c r="S79" s="5">
        <v>0.13470099999999999</v>
      </c>
      <c r="T79" s="5">
        <v>0.11460099999999999</v>
      </c>
      <c r="U79" s="5">
        <v>9.5041840000000002E-2</v>
      </c>
      <c r="V79" s="5">
        <v>7.4539129999999995E-2</v>
      </c>
      <c r="W79" s="5">
        <v>5.3348939999999997E-2</v>
      </c>
      <c r="X79" s="5">
        <v>3.087237E-2</v>
      </c>
      <c r="Y79" s="5">
        <v>7.679735E-3</v>
      </c>
      <c r="Z79" s="5">
        <v>-1.6356809999999999E-2</v>
      </c>
      <c r="AA79" s="5">
        <v>-4.0903439999999999E-2</v>
      </c>
      <c r="AB79" s="5">
        <v>-6.5794130000000006E-2</v>
      </c>
      <c r="AC79" s="5">
        <v>-9.0762319999999994E-2</v>
      </c>
      <c r="AD79" s="5">
        <v>-0.11572</v>
      </c>
      <c r="AF79" t="s">
        <v>132</v>
      </c>
      <c r="AG79" s="5">
        <v>7.590467E-3</v>
      </c>
      <c r="AH79" s="5">
        <v>1.4810540000000001E-2</v>
      </c>
      <c r="AI79" s="5">
        <v>2.2350129999999999E-2</v>
      </c>
      <c r="AJ79" s="5">
        <v>2.853342E-2</v>
      </c>
      <c r="AK79" s="5">
        <v>1.412241E-2</v>
      </c>
      <c r="AL79" s="5">
        <v>6.8501719999999999E-3</v>
      </c>
      <c r="AM79" s="5">
        <v>-5.3169109999999997E-4</v>
      </c>
      <c r="AN79" s="5">
        <v>-5.3519029999999999E-3</v>
      </c>
      <c r="AO79" s="5">
        <v>-9.7940960000000004E-3</v>
      </c>
      <c r="AP79" s="5">
        <v>-2.8612000000000002E-2</v>
      </c>
      <c r="AQ79" s="5">
        <v>4.7561830000000006E-2</v>
      </c>
      <c r="AR79" s="5">
        <v>9.5006019999999997E-2</v>
      </c>
      <c r="AS79" s="5">
        <v>0.14044387999999999</v>
      </c>
      <c r="AT79" s="5">
        <v>0.16340680999999999</v>
      </c>
      <c r="AU79" s="5">
        <v>0.14076780999999999</v>
      </c>
      <c r="AV79" s="5">
        <v>0.10922710000000001</v>
      </c>
      <c r="AW79" s="5">
        <v>8.9750480000000007E-2</v>
      </c>
      <c r="AX79" s="5">
        <v>7.005858999999999E-2</v>
      </c>
      <c r="AY79" s="5">
        <v>4.6940409999999988E-2</v>
      </c>
      <c r="AZ79" s="5">
        <v>2.8018260000000003E-2</v>
      </c>
      <c r="BA79" s="5">
        <v>8.4566799999999942E-3</v>
      </c>
      <c r="BB79" s="5">
        <v>-1.0438890000000006E-2</v>
      </c>
      <c r="BC79" s="5">
        <v>-3.0669390000000001E-2</v>
      </c>
      <c r="BD79" s="5">
        <v>-4.9594434999999999E-2</v>
      </c>
      <c r="BE79" s="5">
        <v>-6.9588079999999997E-2</v>
      </c>
      <c r="BF79" s="5">
        <v>-9.1710319999999998E-2</v>
      </c>
      <c r="BG79" s="5">
        <v>-0.12007645</v>
      </c>
      <c r="BH79" s="5">
        <v>-0.14912944</v>
      </c>
      <c r="BI79" s="5">
        <v>-0.17889925000000001</v>
      </c>
      <c r="BK79" t="s">
        <v>132</v>
      </c>
      <c r="BL79" s="5">
        <v>4281.2883174816889</v>
      </c>
      <c r="BM79" s="5">
        <v>4382.7107298508163</v>
      </c>
      <c r="BN79" s="5">
        <v>4488.5729068848268</v>
      </c>
      <c r="BO79" s="5">
        <v>4596.3893865413129</v>
      </c>
      <c r="BP79" s="5">
        <v>4705.1725405757943</v>
      </c>
      <c r="BQ79" s="5">
        <v>4814.100603519275</v>
      </c>
      <c r="BR79" s="5">
        <v>4923.7263527897303</v>
      </c>
      <c r="BS79" s="5">
        <v>5035.3792059256102</v>
      </c>
      <c r="BT79" s="5">
        <v>5145.708465079043</v>
      </c>
      <c r="BU79" s="5">
        <v>5256.5213141855429</v>
      </c>
      <c r="BV79" s="5">
        <v>5373.7141591768814</v>
      </c>
      <c r="BW79" s="5">
        <v>5490.4204199813339</v>
      </c>
      <c r="BX79" s="5">
        <v>5610.5423383592688</v>
      </c>
      <c r="BY79" s="5">
        <v>5730.5185454137591</v>
      </c>
      <c r="BZ79" s="5">
        <v>5848.8219987061111</v>
      </c>
      <c r="CA79" s="5">
        <v>5967.3556862202922</v>
      </c>
      <c r="CB79" s="5">
        <v>6087.5351542868448</v>
      </c>
      <c r="CC79" s="5">
        <v>6208.5584353249969</v>
      </c>
      <c r="CD79" s="5">
        <v>6330.1835076048337</v>
      </c>
      <c r="CE79" s="5">
        <v>6452.9679204141103</v>
      </c>
      <c r="CF79" s="5">
        <v>6576.6096861788455</v>
      </c>
      <c r="CG79" s="5">
        <v>6701.1933234960215</v>
      </c>
      <c r="CH79" s="5">
        <v>6826.5528869327418</v>
      </c>
      <c r="CI79" s="5">
        <v>6952.8799720577663</v>
      </c>
      <c r="CJ79" s="5">
        <v>7079.9944068680043</v>
      </c>
      <c r="CK79" s="5">
        <v>7207.8015431835911</v>
      </c>
      <c r="CL79" s="5">
        <v>7335.9703645071104</v>
      </c>
      <c r="CM79" s="5">
        <v>7464.8657610691762</v>
      </c>
      <c r="CN79" s="5">
        <v>7594.4564659712387</v>
      </c>
    </row>
    <row r="80" spans="1:92" x14ac:dyDescent="0.25">
      <c r="A80" t="s">
        <v>133</v>
      </c>
      <c r="B80" s="5">
        <v>0</v>
      </c>
      <c r="C80" s="5">
        <v>0</v>
      </c>
      <c r="D80" s="5">
        <v>0</v>
      </c>
      <c r="E80" s="5">
        <v>0</v>
      </c>
      <c r="F80" s="5">
        <v>0</v>
      </c>
      <c r="G80" s="5">
        <v>0</v>
      </c>
      <c r="H80" s="5">
        <v>0</v>
      </c>
      <c r="I80" s="5">
        <v>0</v>
      </c>
      <c r="J80" s="5">
        <v>0</v>
      </c>
      <c r="K80" s="5">
        <v>3.1288129999999998E-3</v>
      </c>
      <c r="L80" s="5">
        <v>1.7260859999999999E-2</v>
      </c>
      <c r="M80" s="5">
        <v>1.0668479999999999E-2</v>
      </c>
      <c r="N80" s="5">
        <v>-4.0149060000000004E-3</v>
      </c>
      <c r="O80" s="5">
        <v>-2.6537450000000001E-2</v>
      </c>
      <c r="P80" s="5">
        <v>-5.6141740000000002E-2</v>
      </c>
      <c r="Q80" s="5">
        <v>-8.1116530000000006E-2</v>
      </c>
      <c r="R80" s="5">
        <v>-9.5947519999999994E-2</v>
      </c>
      <c r="S80" s="5">
        <v>-0.10605199999999999</v>
      </c>
      <c r="T80" s="5">
        <v>-0.11341</v>
      </c>
      <c r="U80" s="5">
        <v>-0.118159</v>
      </c>
      <c r="V80" s="5">
        <v>-0.121202</v>
      </c>
      <c r="W80" s="5">
        <v>-0.12286999999999999</v>
      </c>
      <c r="X80" s="5">
        <v>-0.123666</v>
      </c>
      <c r="Y80" s="5">
        <v>-0.12347900000000001</v>
      </c>
      <c r="Z80" s="5">
        <v>-0.122458</v>
      </c>
      <c r="AA80" s="5">
        <v>-0.120306</v>
      </c>
      <c r="AB80" s="5">
        <v>-0.116799</v>
      </c>
      <c r="AC80" s="5">
        <v>-0.111619</v>
      </c>
      <c r="AD80" s="5">
        <v>-0.104492</v>
      </c>
      <c r="AF80" t="s">
        <v>133</v>
      </c>
      <c r="AG80" s="5">
        <v>7.6270000000000005E-4</v>
      </c>
      <c r="AH80" s="5">
        <v>1.182572E-2</v>
      </c>
      <c r="AI80" s="5">
        <v>2.366395E-2</v>
      </c>
      <c r="AJ80" s="5">
        <v>3.2639750000000002E-2</v>
      </c>
      <c r="AK80" s="5">
        <v>1.6130269999999999E-2</v>
      </c>
      <c r="AL80" s="5">
        <v>5.1105559999999996E-3</v>
      </c>
      <c r="AM80" s="5">
        <v>-8.369418E-3</v>
      </c>
      <c r="AN80" s="5">
        <v>-1.804818E-2</v>
      </c>
      <c r="AO80" s="5">
        <v>-3.0278260000000001E-2</v>
      </c>
      <c r="AP80" s="5">
        <v>-8.2725467000000011E-2</v>
      </c>
      <c r="AQ80" s="5">
        <v>-9.6648139999999993E-2</v>
      </c>
      <c r="AR80" s="5">
        <v>-0.12430052000000001</v>
      </c>
      <c r="AS80" s="5">
        <v>-0.15584690600000001</v>
      </c>
      <c r="AT80" s="5">
        <v>-0.19395045</v>
      </c>
      <c r="AU80" s="5">
        <v>-0.23289873999999999</v>
      </c>
      <c r="AV80" s="5">
        <v>-0.27067753</v>
      </c>
      <c r="AW80" s="5">
        <v>-0.29542352</v>
      </c>
      <c r="AX80" s="5">
        <v>-0.31586500000000001</v>
      </c>
      <c r="AY80" s="5">
        <v>-0.33446399999999998</v>
      </c>
      <c r="AZ80" s="5">
        <v>-0.34370200000000001</v>
      </c>
      <c r="BA80" s="5">
        <v>-0.35103800000000002</v>
      </c>
      <c r="BB80" s="5">
        <v>-0.35616700000000001</v>
      </c>
      <c r="BC80" s="5">
        <v>-0.36036599999999996</v>
      </c>
      <c r="BD80" s="5">
        <v>-0.362396</v>
      </c>
      <c r="BE80" s="5">
        <v>-0.36235600000000001</v>
      </c>
      <c r="BF80" s="5">
        <v>-0.36218600000000001</v>
      </c>
      <c r="BG80" s="5">
        <v>-0.36425299999999999</v>
      </c>
      <c r="BH80" s="5">
        <v>-0.36561900000000003</v>
      </c>
      <c r="BI80" s="5">
        <v>-0.36601099999999998</v>
      </c>
      <c r="BK80" t="s">
        <v>133</v>
      </c>
      <c r="BL80" s="5">
        <v>3018.2645405897256</v>
      </c>
      <c r="BM80" s="5">
        <v>3086.03726135857</v>
      </c>
      <c r="BN80" s="5">
        <v>3155.0135916661498</v>
      </c>
      <c r="BO80" s="5">
        <v>3224.3434448300668</v>
      </c>
      <c r="BP80" s="5">
        <v>3293.3295637794972</v>
      </c>
      <c r="BQ80" s="5">
        <v>3362.3294300274474</v>
      </c>
      <c r="BR80" s="5">
        <v>3431.9111539881787</v>
      </c>
      <c r="BS80" s="5">
        <v>3502.6586282640014</v>
      </c>
      <c r="BT80" s="5">
        <v>3573.1580205345736</v>
      </c>
      <c r="BU80" s="5">
        <v>3643.0580235411953</v>
      </c>
      <c r="BV80" s="5">
        <v>3715.3256276804859</v>
      </c>
      <c r="BW80" s="5">
        <v>3787.6189847113601</v>
      </c>
      <c r="BX80" s="5">
        <v>3861.3832035411028</v>
      </c>
      <c r="BY80" s="5">
        <v>3935.3287590150621</v>
      </c>
      <c r="BZ80" s="5">
        <v>4009.6180873845738</v>
      </c>
      <c r="CA80" s="5">
        <v>4084.1995471200507</v>
      </c>
      <c r="CB80" s="5">
        <v>4159.7674831325667</v>
      </c>
      <c r="CC80" s="5">
        <v>4235.8782781904683</v>
      </c>
      <c r="CD80" s="5">
        <v>4312.4185635715976</v>
      </c>
      <c r="CE80" s="5">
        <v>4389.7580731395892</v>
      </c>
      <c r="CF80" s="5">
        <v>4467.5910039954715</v>
      </c>
      <c r="CG80" s="5">
        <v>4545.9383482959565</v>
      </c>
      <c r="CH80" s="5">
        <v>4624.7314039277726</v>
      </c>
      <c r="CI80" s="5">
        <v>4704.0352972096107</v>
      </c>
      <c r="CJ80" s="5">
        <v>4783.8425460308736</v>
      </c>
      <c r="CK80" s="5">
        <v>4864.0538954040603</v>
      </c>
      <c r="CL80" s="5">
        <v>4944.5389574138499</v>
      </c>
      <c r="CM80" s="5">
        <v>5025.4220786069263</v>
      </c>
      <c r="CN80" s="5">
        <v>5106.7017266682469</v>
      </c>
    </row>
    <row r="81" spans="1:92" x14ac:dyDescent="0.25">
      <c r="A81" t="s">
        <v>134</v>
      </c>
      <c r="B81" s="5">
        <v>0</v>
      </c>
      <c r="C81" s="5">
        <v>0</v>
      </c>
      <c r="D81" s="5">
        <v>0</v>
      </c>
      <c r="E81" s="5">
        <v>0</v>
      </c>
      <c r="F81" s="5">
        <v>0</v>
      </c>
      <c r="G81" s="5">
        <v>0</v>
      </c>
      <c r="H81" s="5">
        <v>0</v>
      </c>
      <c r="I81" s="5">
        <v>0</v>
      </c>
      <c r="J81" s="5">
        <v>0</v>
      </c>
      <c r="K81" s="5">
        <v>1.6096599999999999E-2</v>
      </c>
      <c r="L81" s="5">
        <v>6.5461740000000004E-2</v>
      </c>
      <c r="M81" s="5">
        <v>7.1284810000000004E-2</v>
      </c>
      <c r="N81" s="5">
        <v>6.4708039999999994E-2</v>
      </c>
      <c r="O81" s="5">
        <v>3.5013790000000003E-2</v>
      </c>
      <c r="P81" s="5">
        <v>-2.7480040000000001E-2</v>
      </c>
      <c r="Q81" s="5">
        <v>-7.9215259999999996E-2</v>
      </c>
      <c r="R81" s="5">
        <v>-0.113251</v>
      </c>
      <c r="S81" s="5">
        <v>-0.13769400000000001</v>
      </c>
      <c r="T81" s="5">
        <v>-0.15666099999999999</v>
      </c>
      <c r="U81" s="5">
        <v>-0.16909399999999999</v>
      </c>
      <c r="V81" s="5">
        <v>-0.17763799999999999</v>
      </c>
      <c r="W81" s="5">
        <v>-0.18288099999999999</v>
      </c>
      <c r="X81" s="5">
        <v>-0.185919</v>
      </c>
      <c r="Y81" s="5">
        <v>-0.186615</v>
      </c>
      <c r="Z81" s="5">
        <v>-0.18529200000000001</v>
      </c>
      <c r="AA81" s="5">
        <v>-0.18166299999999999</v>
      </c>
      <c r="AB81" s="5">
        <v>-0.17546300000000001</v>
      </c>
      <c r="AC81" s="5">
        <v>-0.16627700000000001</v>
      </c>
      <c r="AD81" s="5">
        <v>-0.15371199999999999</v>
      </c>
      <c r="AF81" t="s">
        <v>134</v>
      </c>
      <c r="AG81" s="5">
        <v>5.7105990000000002E-3</v>
      </c>
      <c r="AH81" s="5">
        <v>1.283985E-2</v>
      </c>
      <c r="AI81" s="5">
        <v>2.1669250000000001E-2</v>
      </c>
      <c r="AJ81" s="5">
        <v>3.013207E-2</v>
      </c>
      <c r="AK81" s="5">
        <v>1.453778E-2</v>
      </c>
      <c r="AL81" s="5">
        <v>4.5786109999999998E-3</v>
      </c>
      <c r="AM81" s="5">
        <v>-4.6883020000000001E-3</v>
      </c>
      <c r="AN81" s="5">
        <v>-1.1880669999999999E-2</v>
      </c>
      <c r="AO81" s="5">
        <v>-1.9125420000000001E-2</v>
      </c>
      <c r="AP81" s="5">
        <v>-4.9211229999999995E-2</v>
      </c>
      <c r="AQ81" s="5">
        <v>-1.5671859999999996E-2</v>
      </c>
      <c r="AR81" s="5">
        <v>-2.1270739999999996E-2</v>
      </c>
      <c r="AS81" s="5">
        <v>-3.761196E-2</v>
      </c>
      <c r="AT81" s="5">
        <v>-7.7004210000000003E-2</v>
      </c>
      <c r="AU81" s="5">
        <v>-0.14727003999999999</v>
      </c>
      <c r="AV81" s="5">
        <v>-0.21097825999999997</v>
      </c>
      <c r="AW81" s="5">
        <v>-0.252446</v>
      </c>
      <c r="AX81" s="5">
        <v>-0.284557</v>
      </c>
      <c r="AY81" s="5">
        <v>-0.31211500000000003</v>
      </c>
      <c r="AZ81" s="5">
        <v>-0.328731</v>
      </c>
      <c r="BA81" s="5">
        <v>-0.340283</v>
      </c>
      <c r="BB81" s="5">
        <v>-0.34660400000000002</v>
      </c>
      <c r="BC81" s="5">
        <v>-0.35028899999999996</v>
      </c>
      <c r="BD81" s="5">
        <v>-0.34944600000000003</v>
      </c>
      <c r="BE81" s="5">
        <v>-0.34630899999999998</v>
      </c>
      <c r="BF81" s="5">
        <v>-0.34229699999999996</v>
      </c>
      <c r="BG81" s="5">
        <v>-0.34164099999999997</v>
      </c>
      <c r="BH81" s="5">
        <v>-0.339422</v>
      </c>
      <c r="BI81" s="5">
        <v>-0.33517999999999998</v>
      </c>
      <c r="BK81" t="s">
        <v>134</v>
      </c>
      <c r="BL81" s="5">
        <v>0</v>
      </c>
      <c r="BM81" s="5">
        <v>0</v>
      </c>
      <c r="BN81" s="5">
        <v>0</v>
      </c>
      <c r="BO81" s="5">
        <v>0</v>
      </c>
      <c r="BP81" s="5">
        <v>0</v>
      </c>
      <c r="BQ81" s="5">
        <v>0</v>
      </c>
      <c r="BR81" s="5">
        <v>0</v>
      </c>
      <c r="BS81" s="5">
        <v>0</v>
      </c>
      <c r="BT81" s="5">
        <v>0</v>
      </c>
      <c r="BU81" s="5">
        <v>0</v>
      </c>
      <c r="BV81" s="5">
        <v>0</v>
      </c>
      <c r="BW81" s="5">
        <v>0</v>
      </c>
      <c r="BX81" s="5">
        <v>0</v>
      </c>
      <c r="BY81" s="5">
        <v>0</v>
      </c>
      <c r="BZ81" s="5">
        <v>0</v>
      </c>
      <c r="CA81" s="5">
        <v>0</v>
      </c>
      <c r="CB81" s="5">
        <v>0</v>
      </c>
      <c r="CC81" s="5">
        <v>0</v>
      </c>
      <c r="CD81" s="5">
        <v>0</v>
      </c>
      <c r="CE81" s="5">
        <v>0</v>
      </c>
      <c r="CF81" s="5">
        <v>0</v>
      </c>
      <c r="CG81" s="5">
        <v>0</v>
      </c>
      <c r="CH81" s="5">
        <v>0</v>
      </c>
      <c r="CI81" s="5">
        <v>0</v>
      </c>
      <c r="CJ81" s="5">
        <v>0</v>
      </c>
      <c r="CK81" s="5">
        <v>0</v>
      </c>
      <c r="CL81" s="5">
        <v>0</v>
      </c>
      <c r="CM81" s="5">
        <v>0</v>
      </c>
      <c r="CN81" s="5">
        <v>0</v>
      </c>
    </row>
    <row r="82" spans="1:92" x14ac:dyDescent="0.25">
      <c r="A82" t="s">
        <v>135</v>
      </c>
      <c r="B82" s="5">
        <v>0</v>
      </c>
      <c r="C82" s="5">
        <v>0</v>
      </c>
      <c r="D82" s="5">
        <v>0</v>
      </c>
      <c r="E82" s="5">
        <v>0</v>
      </c>
      <c r="F82" s="5">
        <v>0</v>
      </c>
      <c r="G82" s="5">
        <v>0</v>
      </c>
      <c r="H82" s="5">
        <v>0</v>
      </c>
      <c r="I82" s="5">
        <v>0</v>
      </c>
      <c r="J82" s="5">
        <v>0</v>
      </c>
      <c r="K82" s="5">
        <v>-0.18537899999999999</v>
      </c>
      <c r="L82" s="5">
        <v>-0.52544599999999997</v>
      </c>
      <c r="M82" s="5">
        <v>-0.73852899999999999</v>
      </c>
      <c r="N82" s="5">
        <v>-0.91002300000000003</v>
      </c>
      <c r="O82" s="5">
        <v>-0.99616800000000005</v>
      </c>
      <c r="P82" s="5">
        <v>-0.95396300000000001</v>
      </c>
      <c r="Q82" s="5">
        <v>-0.87141599999999997</v>
      </c>
      <c r="R82" s="5">
        <v>-0.799431</v>
      </c>
      <c r="S82" s="5">
        <v>-0.72679300000000002</v>
      </c>
      <c r="T82" s="5">
        <v>-0.647343</v>
      </c>
      <c r="U82" s="5">
        <v>-0.56412499999999999</v>
      </c>
      <c r="V82" s="5">
        <v>-0.47660799999999998</v>
      </c>
      <c r="W82" s="5">
        <v>-0.38294</v>
      </c>
      <c r="X82" s="5">
        <v>-0.279088</v>
      </c>
      <c r="Y82" s="5">
        <v>-0.16359000000000001</v>
      </c>
      <c r="Z82" s="5">
        <v>-3.3068300000000002E-2</v>
      </c>
      <c r="AA82" s="5">
        <v>0.114121</v>
      </c>
      <c r="AB82" s="5">
        <v>0.28038000000000002</v>
      </c>
      <c r="AC82" s="5">
        <v>0.46741899999999997</v>
      </c>
      <c r="AD82" s="5">
        <v>0.67755600000000005</v>
      </c>
      <c r="AF82" t="s">
        <v>135</v>
      </c>
      <c r="AG82" s="5">
        <v>3.859557E-3</v>
      </c>
      <c r="AH82" s="5">
        <v>-5.0578980000000003E-2</v>
      </c>
      <c r="AI82" s="5">
        <v>-8.5111469999999995E-2</v>
      </c>
      <c r="AJ82" s="5">
        <v>-9.5840999999999996E-2</v>
      </c>
      <c r="AK82" s="5">
        <v>-0.211225</v>
      </c>
      <c r="AL82" s="5">
        <v>-0.23586499999999999</v>
      </c>
      <c r="AM82" s="5">
        <v>-0.20793900000000001</v>
      </c>
      <c r="AN82" s="5">
        <v>-0.18572900000000001</v>
      </c>
      <c r="AO82" s="5">
        <v>-0.14746699999999999</v>
      </c>
      <c r="AP82" s="5">
        <v>-0.35725299999999999</v>
      </c>
      <c r="AQ82" s="5">
        <v>-0.71487400000000001</v>
      </c>
      <c r="AR82" s="5">
        <v>-0.89235599999999993</v>
      </c>
      <c r="AS82" s="5">
        <v>-1.02071</v>
      </c>
      <c r="AT82" s="5">
        <v>-1.0448404</v>
      </c>
      <c r="AU82" s="5">
        <v>-0.95749937500000004</v>
      </c>
      <c r="AV82" s="5">
        <v>-0.79150515999999993</v>
      </c>
      <c r="AW82" s="5">
        <v>-0.68634899999999999</v>
      </c>
      <c r="AX82" s="5">
        <v>-0.57502699999999995</v>
      </c>
      <c r="AY82" s="5">
        <v>-0.46168600000000004</v>
      </c>
      <c r="AZ82" s="5">
        <v>-0.37803900000000001</v>
      </c>
      <c r="BA82" s="5">
        <v>-0.29515599999999997</v>
      </c>
      <c r="BB82" s="5">
        <v>-0.22090599999999999</v>
      </c>
      <c r="BC82" s="5">
        <v>-0.141069</v>
      </c>
      <c r="BD82" s="5">
        <v>-6.8723340000000008E-2</v>
      </c>
      <c r="BE82" s="5">
        <v>1.7725959999999999E-2</v>
      </c>
      <c r="BF82" s="5">
        <v>0.1287519</v>
      </c>
      <c r="BG82" s="5">
        <v>0.29565466000000001</v>
      </c>
      <c r="BH82" s="5">
        <v>0.47588272099999995</v>
      </c>
      <c r="BI82" s="5">
        <v>0.67514661100000006</v>
      </c>
      <c r="BK82" t="s">
        <v>135</v>
      </c>
      <c r="BL82" s="5">
        <v>0</v>
      </c>
      <c r="BM82" s="5">
        <v>0</v>
      </c>
      <c r="BN82" s="5">
        <v>0</v>
      </c>
      <c r="BO82" s="5">
        <v>0</v>
      </c>
      <c r="BP82" s="5">
        <v>0</v>
      </c>
      <c r="BQ82" s="5">
        <v>0</v>
      </c>
      <c r="BR82" s="5">
        <v>0</v>
      </c>
      <c r="BS82" s="5">
        <v>0</v>
      </c>
      <c r="BT82" s="5">
        <v>0</v>
      </c>
      <c r="BU82" s="5">
        <v>0</v>
      </c>
      <c r="BV82" s="5">
        <v>0</v>
      </c>
      <c r="BW82" s="5">
        <v>0</v>
      </c>
      <c r="BX82" s="5">
        <v>0</v>
      </c>
      <c r="BY82" s="5">
        <v>0</v>
      </c>
      <c r="BZ82" s="5">
        <v>0</v>
      </c>
      <c r="CA82" s="5">
        <v>0</v>
      </c>
      <c r="CB82" s="5">
        <v>0</v>
      </c>
      <c r="CC82" s="5">
        <v>0</v>
      </c>
      <c r="CD82" s="5">
        <v>0</v>
      </c>
      <c r="CE82" s="5">
        <v>0</v>
      </c>
      <c r="CF82" s="5">
        <v>0</v>
      </c>
      <c r="CG82" s="5">
        <v>0</v>
      </c>
      <c r="CH82" s="5">
        <v>0</v>
      </c>
      <c r="CI82" s="5">
        <v>0</v>
      </c>
      <c r="CJ82" s="5">
        <v>0</v>
      </c>
      <c r="CK82" s="5">
        <v>0</v>
      </c>
      <c r="CL82" s="5">
        <v>0</v>
      </c>
      <c r="CM82" s="5">
        <v>0</v>
      </c>
      <c r="CN82" s="5">
        <v>0</v>
      </c>
    </row>
    <row r="83" spans="1:92" x14ac:dyDescent="0.25">
      <c r="A83" t="s">
        <v>136</v>
      </c>
      <c r="B83" s="5">
        <v>0</v>
      </c>
      <c r="C83" s="5">
        <v>0</v>
      </c>
      <c r="D83" s="5">
        <v>0</v>
      </c>
      <c r="E83" s="5">
        <v>0</v>
      </c>
      <c r="F83" s="5">
        <v>0</v>
      </c>
      <c r="G83" s="5">
        <v>0</v>
      </c>
      <c r="H83" s="5">
        <v>0</v>
      </c>
      <c r="I83" s="5">
        <v>0</v>
      </c>
      <c r="J83" s="5">
        <v>0</v>
      </c>
      <c r="K83" s="5">
        <v>-0.115019</v>
      </c>
      <c r="L83" s="5">
        <v>-0.114785</v>
      </c>
      <c r="M83" s="5">
        <v>0.14543400000000001</v>
      </c>
      <c r="N83" s="5">
        <v>0.55279100000000003</v>
      </c>
      <c r="O83" s="5">
        <v>1.01729</v>
      </c>
      <c r="P83" s="5">
        <v>1.3871100000000001</v>
      </c>
      <c r="Q83" s="5">
        <v>1.6671800000000001</v>
      </c>
      <c r="R83" s="5">
        <v>1.8212999999999999</v>
      </c>
      <c r="S83" s="5">
        <v>1.89656</v>
      </c>
      <c r="T83" s="5">
        <v>1.91547</v>
      </c>
      <c r="U83" s="5">
        <v>1.8964099999999999</v>
      </c>
      <c r="V83" s="5">
        <v>1.8458399999999999</v>
      </c>
      <c r="W83" s="5">
        <v>1.77302</v>
      </c>
      <c r="X83" s="5">
        <v>1.6853199999999999</v>
      </c>
      <c r="Y83" s="5">
        <v>1.58592</v>
      </c>
      <c r="Z83" s="5">
        <v>1.47841</v>
      </c>
      <c r="AA83" s="5">
        <v>1.3618600000000001</v>
      </c>
      <c r="AB83" s="5">
        <v>1.2354799999999999</v>
      </c>
      <c r="AC83" s="5">
        <v>1.09744</v>
      </c>
      <c r="AD83" s="5">
        <v>0.94542300000000001</v>
      </c>
      <c r="AF83" t="s">
        <v>136</v>
      </c>
      <c r="AG83" s="5">
        <v>7.6246159999999999E-3</v>
      </c>
      <c r="AH83" s="5">
        <v>-0.115399</v>
      </c>
      <c r="AI83" s="5">
        <v>-0.22122900000000001</v>
      </c>
      <c r="AJ83" s="5">
        <v>-0.28722900000000001</v>
      </c>
      <c r="AK83" s="5">
        <v>-0.284833</v>
      </c>
      <c r="AL83" s="5">
        <v>-0.25388899999999998</v>
      </c>
      <c r="AM83" s="5">
        <v>-0.15268399999999999</v>
      </c>
      <c r="AN83" s="5">
        <v>-7.569091E-2</v>
      </c>
      <c r="AO83" s="5">
        <v>3.5461119999999999E-2</v>
      </c>
      <c r="AP83" s="5">
        <v>0.22722100000000001</v>
      </c>
      <c r="AQ83" s="5">
        <v>0.34464499999999998</v>
      </c>
      <c r="AR83" s="5">
        <v>0.77071299999999998</v>
      </c>
      <c r="AS83" s="5">
        <v>1.3379590000000001</v>
      </c>
      <c r="AT83" s="5">
        <v>1.9807030000000001</v>
      </c>
      <c r="AU83" s="5">
        <v>2.4753699999999998</v>
      </c>
      <c r="AV83" s="5">
        <v>2.9475300000000004</v>
      </c>
      <c r="AW83" s="5">
        <v>3.2043400000000002</v>
      </c>
      <c r="AX83" s="5">
        <v>3.39174</v>
      </c>
      <c r="AY83" s="5">
        <v>3.5222600000000002</v>
      </c>
      <c r="AZ83" s="5">
        <v>3.5314999999999999</v>
      </c>
      <c r="BA83" s="5">
        <v>3.50048</v>
      </c>
      <c r="BB83" s="5">
        <v>3.42313</v>
      </c>
      <c r="BC83" s="5">
        <v>3.3275600000000001</v>
      </c>
      <c r="BD83" s="5">
        <v>3.19069</v>
      </c>
      <c r="BE83" s="5">
        <v>3.0425500000000003</v>
      </c>
      <c r="BF83" s="5">
        <v>2.9067800000000004</v>
      </c>
      <c r="BG83" s="5">
        <v>2.8383699999999998</v>
      </c>
      <c r="BH83" s="5">
        <v>2.75562</v>
      </c>
      <c r="BI83" s="5">
        <v>2.6615129999999998</v>
      </c>
      <c r="BK83" t="s">
        <v>136</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row>
    <row r="84" spans="1:92" x14ac:dyDescent="0.25">
      <c r="A84" t="s">
        <v>137</v>
      </c>
      <c r="B84" s="5">
        <v>0</v>
      </c>
      <c r="C84" s="5">
        <v>0</v>
      </c>
      <c r="D84" s="5">
        <v>0</v>
      </c>
      <c r="E84" s="5">
        <v>0</v>
      </c>
      <c r="F84" s="5">
        <v>0</v>
      </c>
      <c r="G84" s="5">
        <v>0</v>
      </c>
      <c r="H84" s="5">
        <v>0</v>
      </c>
      <c r="I84" s="5">
        <v>0</v>
      </c>
      <c r="J84" s="5">
        <v>0</v>
      </c>
      <c r="K84" s="5">
        <v>-0.129417</v>
      </c>
      <c r="L84" s="5">
        <v>-1.7754000000000001</v>
      </c>
      <c r="M84" s="5">
        <v>-2.8805100000000001</v>
      </c>
      <c r="N84" s="5">
        <v>-4.2390699999999999</v>
      </c>
      <c r="O84" s="5">
        <v>-5.0362200000000001</v>
      </c>
      <c r="P84" s="5">
        <v>-4.0733499999999996</v>
      </c>
      <c r="Q84" s="5">
        <v>-2.8813</v>
      </c>
      <c r="R84" s="5">
        <v>-1.74119</v>
      </c>
      <c r="S84" s="5">
        <v>-0.51012999999999997</v>
      </c>
      <c r="T84" s="5">
        <v>0.89267600000000003</v>
      </c>
      <c r="U84" s="5">
        <v>2.3421599999999998</v>
      </c>
      <c r="V84" s="5">
        <v>3.90998</v>
      </c>
      <c r="W84" s="5">
        <v>5.5912600000000001</v>
      </c>
      <c r="X84" s="5">
        <v>7.4279099999999998</v>
      </c>
      <c r="Y84" s="5">
        <v>9.4176800000000007</v>
      </c>
      <c r="Z84" s="5">
        <v>11.594799999999999</v>
      </c>
      <c r="AA84" s="5">
        <v>13.983499999999999</v>
      </c>
      <c r="AB84" s="5">
        <v>16.620100000000001</v>
      </c>
      <c r="AC84" s="5">
        <v>19.538</v>
      </c>
      <c r="AD84" s="5">
        <v>22.792200000000001</v>
      </c>
      <c r="AF84" t="s">
        <v>137</v>
      </c>
      <c r="AG84" s="5">
        <v>-4.6336620000000002E-2</v>
      </c>
      <c r="AH84" s="5">
        <v>-5.1692009999999997E-2</v>
      </c>
      <c r="AI84" s="5">
        <v>-7.0193539999999999E-2</v>
      </c>
      <c r="AJ84" s="5">
        <v>-0.104489</v>
      </c>
      <c r="AK84" s="5">
        <v>-0.43470599999999998</v>
      </c>
      <c r="AL84" s="5">
        <v>-0.54181999999999997</v>
      </c>
      <c r="AM84" s="5">
        <v>-0.60312900000000003</v>
      </c>
      <c r="AN84" s="5">
        <v>-0.65284299999999995</v>
      </c>
      <c r="AO84" s="5">
        <v>-0.68676000000000004</v>
      </c>
      <c r="AP84" s="5">
        <v>-1.3165469999999999</v>
      </c>
      <c r="AQ84" s="5">
        <v>-3.0315400000000001</v>
      </c>
      <c r="AR84" s="5">
        <v>-4.19489</v>
      </c>
      <c r="AS84" s="5">
        <v>-5.6531000000000002</v>
      </c>
      <c r="AT84" s="5">
        <v>-6.5541099999999997</v>
      </c>
      <c r="AU84" s="5">
        <v>-5.7113299999999994</v>
      </c>
      <c r="AV84" s="5">
        <v>-4.6549499999999995</v>
      </c>
      <c r="AW84" s="5">
        <v>-3.6455200000000003</v>
      </c>
      <c r="AX84" s="5">
        <v>-2.5494700000000003</v>
      </c>
      <c r="AY84" s="5">
        <v>-1.301334</v>
      </c>
      <c r="AZ84" s="5">
        <v>1.1169999999999902E-2</v>
      </c>
      <c r="BA84" s="5">
        <v>1.4373499999999999</v>
      </c>
      <c r="BB84" s="5">
        <v>2.9765900000000003</v>
      </c>
      <c r="BC84" s="5">
        <v>4.6624099999999995</v>
      </c>
      <c r="BD84" s="5">
        <v>6.4986500000000014</v>
      </c>
      <c r="BE84" s="5">
        <v>8.5140999999999991</v>
      </c>
      <c r="BF84" s="5">
        <v>10.72775</v>
      </c>
      <c r="BG84" s="5">
        <v>13.164460000000002</v>
      </c>
      <c r="BH84" s="5">
        <v>15.86834</v>
      </c>
      <c r="BI84" s="5">
        <v>18.892300000000002</v>
      </c>
      <c r="BK84" t="s">
        <v>137</v>
      </c>
      <c r="BL84" s="5">
        <v>8755.6442887614321</v>
      </c>
      <c r="BM84" s="5">
        <v>8706.3614315788218</v>
      </c>
      <c r="BN84" s="5">
        <v>8614.8620731737865</v>
      </c>
      <c r="BO84" s="5">
        <v>8501.6958407839902</v>
      </c>
      <c r="BP84" s="5">
        <v>8344.0549573447825</v>
      </c>
      <c r="BQ84" s="5">
        <v>8209.4532636400818</v>
      </c>
      <c r="BR84" s="5">
        <v>8100.2037210301223</v>
      </c>
      <c r="BS84" s="5">
        <v>7983.4256844307247</v>
      </c>
      <c r="BT84" s="5">
        <v>7899.0209836028944</v>
      </c>
      <c r="BU84" s="5">
        <v>7761.4764009483824</v>
      </c>
      <c r="BV84" s="5">
        <v>7533.9728601984789</v>
      </c>
      <c r="BW84" s="5">
        <v>7342.9361051432634</v>
      </c>
      <c r="BX84" s="5">
        <v>7081.1730381459492</v>
      </c>
      <c r="BY84" s="5">
        <v>6849.2814281727178</v>
      </c>
      <c r="BZ84" s="5">
        <v>6728.9148250508297</v>
      </c>
      <c r="CA84" s="5">
        <v>6602.4601558095219</v>
      </c>
      <c r="CB84" s="5">
        <v>6450.336009596921</v>
      </c>
      <c r="CC84" s="5">
        <v>6279.5020845395884</v>
      </c>
      <c r="CD84" s="5">
        <v>6091.4417303714908</v>
      </c>
      <c r="CE84" s="5">
        <v>5877.7239853708779</v>
      </c>
      <c r="CF84" s="5">
        <v>5638.100159618848</v>
      </c>
      <c r="CG84" s="5">
        <v>5368.7238034533602</v>
      </c>
      <c r="CH84" s="5">
        <v>5066.9094613576817</v>
      </c>
      <c r="CI84" s="5">
        <v>4727.6809366843218</v>
      </c>
      <c r="CJ84" s="5">
        <v>4346.3285349895032</v>
      </c>
      <c r="CK84" s="5">
        <v>3916.5330829457635</v>
      </c>
      <c r="CL84" s="5">
        <v>3430.8967731261446</v>
      </c>
      <c r="CM84" s="5">
        <v>2880.8996509923318</v>
      </c>
      <c r="CN84" s="5">
        <v>2255.9073399898825</v>
      </c>
    </row>
    <row r="85" spans="1:92" x14ac:dyDescent="0.25">
      <c r="A85" t="s">
        <v>138</v>
      </c>
      <c r="B85" s="5">
        <v>0</v>
      </c>
      <c r="C85" s="5">
        <v>0</v>
      </c>
      <c r="D85" s="5">
        <v>0</v>
      </c>
      <c r="E85" s="5">
        <v>0</v>
      </c>
      <c r="F85" s="5">
        <v>0</v>
      </c>
      <c r="G85" s="5">
        <v>0</v>
      </c>
      <c r="H85" s="5">
        <v>0</v>
      </c>
      <c r="I85" s="5">
        <v>0</v>
      </c>
      <c r="J85" s="5">
        <v>0</v>
      </c>
      <c r="K85" s="5">
        <v>-0.23756099999999999</v>
      </c>
      <c r="L85" s="5">
        <v>1.19716</v>
      </c>
      <c r="M85" s="5">
        <v>1.73428</v>
      </c>
      <c r="N85" s="5">
        <v>2.3140800000000001</v>
      </c>
      <c r="O85" s="5">
        <v>2.2118199999999999</v>
      </c>
      <c r="P85" s="5">
        <v>0.65700199999999997</v>
      </c>
      <c r="Q85" s="5">
        <v>-0.83183799999999997</v>
      </c>
      <c r="R85" s="5">
        <v>-2.0561099999999999</v>
      </c>
      <c r="S85" s="5">
        <v>-3.14412</v>
      </c>
      <c r="T85" s="5">
        <v>-4.1454399999999998</v>
      </c>
      <c r="U85" s="5">
        <v>-4.9931799999999997</v>
      </c>
      <c r="V85" s="5">
        <v>-5.7276800000000003</v>
      </c>
      <c r="W85" s="5">
        <v>-6.3438999999999997</v>
      </c>
      <c r="X85" s="5">
        <v>-6.8514299999999997</v>
      </c>
      <c r="Y85" s="5">
        <v>-7.23996</v>
      </c>
      <c r="Z85" s="5">
        <v>-7.5076200000000002</v>
      </c>
      <c r="AA85" s="5">
        <v>-7.6448099999999997</v>
      </c>
      <c r="AB85" s="5">
        <v>-7.6401399999999997</v>
      </c>
      <c r="AC85" s="5">
        <v>-7.4776699999999998</v>
      </c>
      <c r="AD85" s="5">
        <v>-7.1381800000000002</v>
      </c>
      <c r="AF85" t="s">
        <v>138</v>
      </c>
      <c r="AG85" s="5">
        <v>0.40624500000000002</v>
      </c>
      <c r="AH85" s="5">
        <v>0.40922599999999998</v>
      </c>
      <c r="AI85" s="5">
        <v>0.495527</v>
      </c>
      <c r="AJ85" s="5">
        <v>0.62233099999999997</v>
      </c>
      <c r="AK85" s="5">
        <v>1.13584</v>
      </c>
      <c r="AL85" s="5">
        <v>1.2114499999999999</v>
      </c>
      <c r="AM85" s="5">
        <v>1.1866399999999999</v>
      </c>
      <c r="AN85" s="5">
        <v>1.13561</v>
      </c>
      <c r="AO85" s="5">
        <v>1.0627899999999999</v>
      </c>
      <c r="AP85" s="5">
        <v>1.178169</v>
      </c>
      <c r="AQ85" s="5">
        <v>2.5293200000000002</v>
      </c>
      <c r="AR85" s="5">
        <v>2.9902500000000001</v>
      </c>
      <c r="AS85" s="5">
        <v>3.5434400000000004</v>
      </c>
      <c r="AT85" s="5">
        <v>3.4131299999999998</v>
      </c>
      <c r="AU85" s="5">
        <v>1.8353120000000001</v>
      </c>
      <c r="AV85" s="5">
        <v>0.32286200000000009</v>
      </c>
      <c r="AW85" s="5">
        <v>-0.93654999999999977</v>
      </c>
      <c r="AX85" s="5">
        <v>-2.0650500000000003</v>
      </c>
      <c r="AY85" s="5">
        <v>-3.1075999999999997</v>
      </c>
      <c r="AZ85" s="5">
        <v>-4.0105719999999998</v>
      </c>
      <c r="BA85" s="5">
        <v>-4.8036510000000003</v>
      </c>
      <c r="BB85" s="5">
        <v>-5.4841059999999997</v>
      </c>
      <c r="BC85" s="5">
        <v>-6.0602209999999994</v>
      </c>
      <c r="BD85" s="5">
        <v>-6.5229379999999999</v>
      </c>
      <c r="BE85" s="5">
        <v>-6.870431</v>
      </c>
      <c r="BF85" s="5">
        <v>-7.0948929999999999</v>
      </c>
      <c r="BG85" s="5">
        <v>-7.1891979999999993</v>
      </c>
      <c r="BH85" s="5">
        <v>-7.1382669999999999</v>
      </c>
      <c r="BI85" s="5">
        <v>-6.9230160000000005</v>
      </c>
      <c r="BK85" t="s">
        <v>138</v>
      </c>
      <c r="BL85" s="5">
        <v>841.99788932361923</v>
      </c>
      <c r="BM85" s="5">
        <v>1049.2101908003351</v>
      </c>
      <c r="BN85" s="5">
        <v>1279.204407229209</v>
      </c>
      <c r="BO85" s="5">
        <v>1527.708957311793</v>
      </c>
      <c r="BP85" s="5">
        <v>1801.9938400981448</v>
      </c>
      <c r="BQ85" s="5">
        <v>2081.6903926808318</v>
      </c>
      <c r="BR85" s="5">
        <v>2360.3703611800406</v>
      </c>
      <c r="BS85" s="5">
        <v>2652.6362514248826</v>
      </c>
      <c r="BT85" s="5">
        <v>2934.0226398130244</v>
      </c>
      <c r="BU85" s="5">
        <v>3233.2154297373677</v>
      </c>
      <c r="BV85" s="5">
        <v>3589.0411948183237</v>
      </c>
      <c r="BW85" s="5">
        <v>3933.5503679306953</v>
      </c>
      <c r="BX85" s="5">
        <v>4323.4526508126337</v>
      </c>
      <c r="BY85" s="5">
        <v>4705.7852142441225</v>
      </c>
      <c r="BZ85" s="5">
        <v>5035.6131510847981</v>
      </c>
      <c r="CA85" s="5">
        <v>5376.9938453964323</v>
      </c>
      <c r="CB85" s="5">
        <v>5741.4897149567905</v>
      </c>
      <c r="CC85" s="5">
        <v>6125.4109708873802</v>
      </c>
      <c r="CD85" s="5">
        <v>6528.0993963933061</v>
      </c>
      <c r="CE85" s="5">
        <v>6955.4088037013062</v>
      </c>
      <c r="CF85" s="5">
        <v>7408.1155065096727</v>
      </c>
      <c r="CG85" s="5">
        <v>7889.3609757848653</v>
      </c>
      <c r="CH85" s="5">
        <v>8401.638843872428</v>
      </c>
      <c r="CI85" s="5">
        <v>8949.2545989689606</v>
      </c>
      <c r="CJ85" s="5">
        <v>9536.381004607676</v>
      </c>
      <c r="CK85" s="5">
        <v>10168.35437191114</v>
      </c>
      <c r="CL85" s="5">
        <v>10851.162040686326</v>
      </c>
      <c r="CM85" s="5">
        <v>11592.608674611382</v>
      </c>
      <c r="CN85" s="5">
        <v>12402.241428360128</v>
      </c>
    </row>
    <row r="86" spans="1:92" x14ac:dyDescent="0.25">
      <c r="A86" t="s">
        <v>139</v>
      </c>
      <c r="B86" s="5">
        <v>0</v>
      </c>
      <c r="C86" s="5">
        <v>0</v>
      </c>
      <c r="D86" s="5">
        <v>0</v>
      </c>
      <c r="E86" s="5">
        <v>0</v>
      </c>
      <c r="F86" s="5">
        <v>0</v>
      </c>
      <c r="G86" s="5">
        <v>0</v>
      </c>
      <c r="H86" s="5">
        <v>0</v>
      </c>
      <c r="I86" s="5">
        <v>0</v>
      </c>
      <c r="J86" s="5">
        <v>0</v>
      </c>
      <c r="K86" s="5">
        <v>-0.16100300000000001</v>
      </c>
      <c r="L86" s="5">
        <v>-0.38687500000000002</v>
      </c>
      <c r="M86" s="5">
        <v>-0.57031399999999999</v>
      </c>
      <c r="N86" s="5">
        <v>-0.71798799999999996</v>
      </c>
      <c r="O86" s="5">
        <v>-0.83562199999999998</v>
      </c>
      <c r="P86" s="5">
        <v>-0.95794199999999996</v>
      </c>
      <c r="Q86" s="5">
        <v>-1.06959</v>
      </c>
      <c r="R86" s="5">
        <v>-1.1632899999999999</v>
      </c>
      <c r="S86" s="5">
        <v>-1.24509</v>
      </c>
      <c r="T86" s="5">
        <v>-1.31778</v>
      </c>
      <c r="U86" s="5">
        <v>-1.3742399999999999</v>
      </c>
      <c r="V86" s="5">
        <v>-1.41432</v>
      </c>
      <c r="W86" s="5">
        <v>-1.43292</v>
      </c>
      <c r="X86" s="5">
        <v>-1.4257500000000001</v>
      </c>
      <c r="Y86" s="5">
        <v>-1.38496</v>
      </c>
      <c r="Z86" s="5">
        <v>-1.30267</v>
      </c>
      <c r="AA86" s="5">
        <v>-1.1681999999999999</v>
      </c>
      <c r="AB86" s="5">
        <v>-0.96876399999999996</v>
      </c>
      <c r="AC86" s="5">
        <v>-0.68912399999999996</v>
      </c>
      <c r="AD86" s="5">
        <v>-0.31039899999999998</v>
      </c>
      <c r="AF86" t="s">
        <v>139</v>
      </c>
      <c r="AG86" s="5">
        <v>1.6830850000000001E-2</v>
      </c>
      <c r="AH86" s="5">
        <v>2.6195019999999999E-2</v>
      </c>
      <c r="AI86" s="5">
        <v>4.3166749999999997E-2</v>
      </c>
      <c r="AJ86" s="5">
        <v>6.4700430000000003E-2</v>
      </c>
      <c r="AK86" s="5">
        <v>-1.6272809999999999E-2</v>
      </c>
      <c r="AL86" s="5">
        <v>-1.7825629999999999E-2</v>
      </c>
      <c r="AM86" s="5">
        <v>-1.4432739999999999E-2</v>
      </c>
      <c r="AN86" s="5">
        <v>-1.132207E-2</v>
      </c>
      <c r="AO86" s="5">
        <v>-1.333726E-2</v>
      </c>
      <c r="AP86" s="5">
        <v>-0.27675700000000003</v>
      </c>
      <c r="AQ86" s="5">
        <v>-0.51191699999999996</v>
      </c>
      <c r="AR86" s="5">
        <v>-0.69701999999999997</v>
      </c>
      <c r="AS86" s="5">
        <v>-0.83738899999999994</v>
      </c>
      <c r="AT86" s="5">
        <v>-0.94660699999999998</v>
      </c>
      <c r="AU86" s="5">
        <v>-1.06114</v>
      </c>
      <c r="AV86" s="5">
        <v>-1.1668582199999999</v>
      </c>
      <c r="AW86" s="5">
        <v>-1.2538652799999999</v>
      </c>
      <c r="AX86" s="5">
        <v>-1.3290601</v>
      </c>
      <c r="AY86" s="5">
        <v>-1.3975340299999999</v>
      </c>
      <c r="AZ86" s="5">
        <v>-1.4480291599999999</v>
      </c>
      <c r="BA86" s="5">
        <v>-1.48177826</v>
      </c>
      <c r="BB86" s="5">
        <v>-1.49418435</v>
      </c>
      <c r="BC86" s="5">
        <v>-1.4823291200000002</v>
      </c>
      <c r="BD86" s="5">
        <v>-1.4377340199999999</v>
      </c>
      <c r="BE86" s="5">
        <v>-1.3537642700000001</v>
      </c>
      <c r="BF86" s="5">
        <v>-1.2218515099999998</v>
      </c>
      <c r="BG86" s="5">
        <v>-1.0339125</v>
      </c>
      <c r="BH86" s="5">
        <v>-0.77334833999999997</v>
      </c>
      <c r="BI86" s="5">
        <v>-0.421458</v>
      </c>
      <c r="BK86" t="s">
        <v>139</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row>
    <row r="87" spans="1:92" x14ac:dyDescent="0.25">
      <c r="A87" t="s">
        <v>140</v>
      </c>
      <c r="B87" s="5">
        <v>0</v>
      </c>
      <c r="C87" s="5">
        <v>0</v>
      </c>
      <c r="D87" s="5">
        <v>0</v>
      </c>
      <c r="E87" s="5">
        <v>0</v>
      </c>
      <c r="F87" s="5">
        <v>0</v>
      </c>
      <c r="G87" s="5">
        <v>0</v>
      </c>
      <c r="H87" s="5">
        <v>0</v>
      </c>
      <c r="I87" s="5">
        <v>0</v>
      </c>
      <c r="J87" s="5">
        <v>0</v>
      </c>
      <c r="K87" s="5">
        <v>-0.39934900000000001</v>
      </c>
      <c r="L87" s="5">
        <v>-3.19312</v>
      </c>
      <c r="M87" s="5">
        <v>-5.0766999999999998</v>
      </c>
      <c r="N87" s="5">
        <v>-7.3936500000000001</v>
      </c>
      <c r="O87" s="5">
        <v>-8.8108699999999995</v>
      </c>
      <c r="P87" s="5">
        <v>-7.4155300000000004</v>
      </c>
      <c r="Q87" s="5">
        <v>-5.7379800000000003</v>
      </c>
      <c r="R87" s="5">
        <v>-4.2051499999999997</v>
      </c>
      <c r="S87" s="5">
        <v>-2.5755599999999998</v>
      </c>
      <c r="T87" s="5">
        <v>-0.72399199999999997</v>
      </c>
      <c r="U87" s="5">
        <v>1.14455</v>
      </c>
      <c r="V87" s="5">
        <v>3.1427499999999999</v>
      </c>
      <c r="W87" s="5">
        <v>5.2541500000000001</v>
      </c>
      <c r="X87" s="5">
        <v>7.5328900000000001</v>
      </c>
      <c r="Y87" s="5">
        <v>9.9603099999999998</v>
      </c>
      <c r="Z87" s="5">
        <v>12.57</v>
      </c>
      <c r="AA87" s="5">
        <v>15.374700000000001</v>
      </c>
      <c r="AB87" s="5">
        <v>18.399000000000001</v>
      </c>
      <c r="AC87" s="5">
        <v>21.655100000000001</v>
      </c>
      <c r="AD87" s="5">
        <v>25.1751</v>
      </c>
      <c r="AF87" t="s">
        <v>140</v>
      </c>
      <c r="AG87" s="5">
        <v>-5.169311E-2</v>
      </c>
      <c r="AH87" s="5">
        <v>-4.1130649999999998E-2</v>
      </c>
      <c r="AI87" s="5">
        <v>-5.6893640000000002E-2</v>
      </c>
      <c r="AJ87" s="5">
        <v>-0.104378</v>
      </c>
      <c r="AK87" s="5">
        <v>-0.52163199999999998</v>
      </c>
      <c r="AL87" s="5">
        <v>-0.64138499999999998</v>
      </c>
      <c r="AM87" s="5">
        <v>-0.72926999999999997</v>
      </c>
      <c r="AN87" s="5">
        <v>-0.80395399999999995</v>
      </c>
      <c r="AO87" s="5">
        <v>-0.85797500000000004</v>
      </c>
      <c r="AP87" s="5">
        <v>-1.9321189999999999</v>
      </c>
      <c r="AQ87" s="5">
        <v>-4.7409600000000003</v>
      </c>
      <c r="AR87" s="5">
        <v>-6.6757099999999996</v>
      </c>
      <c r="AS87" s="5">
        <v>-9.1204300000000007</v>
      </c>
      <c r="AT87" s="5">
        <v>-10.688179999999999</v>
      </c>
      <c r="AU87" s="5">
        <v>-9.4709000000000003</v>
      </c>
      <c r="AV87" s="5">
        <v>-8.0167599999999997</v>
      </c>
      <c r="AW87" s="5">
        <v>-6.6696600000000004</v>
      </c>
      <c r="AX87" s="5">
        <v>-5.2365300000000001</v>
      </c>
      <c r="AY87" s="5">
        <v>-3.6070120000000001</v>
      </c>
      <c r="AZ87" s="5">
        <v>-1.9228099999999999</v>
      </c>
      <c r="BA87" s="5">
        <v>-0.11370000000000013</v>
      </c>
      <c r="BB87" s="5">
        <v>1.8163800000000001</v>
      </c>
      <c r="BC87" s="5">
        <v>3.9043100000000002</v>
      </c>
      <c r="BD87" s="5">
        <v>6.1490899999999993</v>
      </c>
      <c r="BE87" s="5">
        <v>8.5643700000000003</v>
      </c>
      <c r="BF87" s="5">
        <v>11.15503</v>
      </c>
      <c r="BG87" s="5">
        <v>13.915970000000002</v>
      </c>
      <c r="BH87" s="5">
        <v>16.901240000000001</v>
      </c>
      <c r="BI87" s="5">
        <v>20.13813</v>
      </c>
      <c r="BK87" t="s">
        <v>140</v>
      </c>
      <c r="BL87" s="5">
        <v>1570.820987735023</v>
      </c>
      <c r="BM87" s="5">
        <v>1564.1592842610887</v>
      </c>
      <c r="BN87" s="5">
        <v>1548.089147628154</v>
      </c>
      <c r="BO87" s="5">
        <v>1527.7658853728219</v>
      </c>
      <c r="BP87" s="5">
        <v>1498.1442069227448</v>
      </c>
      <c r="BQ87" s="5">
        <v>1474.9439933611243</v>
      </c>
      <c r="BR87" s="5">
        <v>1460.8656235653518</v>
      </c>
      <c r="BS87" s="5">
        <v>1446.2143377733282</v>
      </c>
      <c r="BT87" s="5">
        <v>1444.2893646418854</v>
      </c>
      <c r="BU87" s="5">
        <v>1428.5350486459672</v>
      </c>
      <c r="BV87" s="5">
        <v>1388.6578785357369</v>
      </c>
      <c r="BW87" s="5">
        <v>1361.9834012486497</v>
      </c>
      <c r="BX87" s="5">
        <v>1316.390078891633</v>
      </c>
      <c r="BY87" s="5">
        <v>1282.9973113237747</v>
      </c>
      <c r="BZ87" s="5">
        <v>1288.8684656139374</v>
      </c>
      <c r="CA87" s="5">
        <v>1296.8972754597744</v>
      </c>
      <c r="CB87" s="5">
        <v>1302.4960942604027</v>
      </c>
      <c r="CC87" s="5">
        <v>1308.2075791612735</v>
      </c>
      <c r="CD87" s="5">
        <v>1315.4572114806231</v>
      </c>
      <c r="CE87" s="5">
        <v>1322.2837472301726</v>
      </c>
      <c r="CF87" s="5">
        <v>1329.575009364562</v>
      </c>
      <c r="CG87" s="5">
        <v>1337.1469221034818</v>
      </c>
      <c r="CH87" s="5">
        <v>1345.3570266444926</v>
      </c>
      <c r="CI87" s="5">
        <v>1354.0687755699125</v>
      </c>
      <c r="CJ87" s="5">
        <v>1363.311945009483</v>
      </c>
      <c r="CK87" s="5">
        <v>1372.9893195127929</v>
      </c>
      <c r="CL87" s="5">
        <v>1382.8704007451615</v>
      </c>
      <c r="CM87" s="5">
        <v>1393.4177684286635</v>
      </c>
      <c r="CN87" s="5">
        <v>1404.737484475547</v>
      </c>
    </row>
    <row r="88" spans="1:92" x14ac:dyDescent="0.25">
      <c r="A88" t="s">
        <v>141</v>
      </c>
      <c r="B88" s="5">
        <v>0</v>
      </c>
      <c r="C88" s="5">
        <v>0</v>
      </c>
      <c r="D88" s="5">
        <v>0</v>
      </c>
      <c r="E88" s="5">
        <v>0</v>
      </c>
      <c r="F88" s="5">
        <v>0</v>
      </c>
      <c r="G88" s="5">
        <v>0</v>
      </c>
      <c r="H88" s="5">
        <v>0</v>
      </c>
      <c r="I88" s="5">
        <v>0</v>
      </c>
      <c r="J88" s="5">
        <v>0</v>
      </c>
      <c r="K88" s="5">
        <v>0.49605300000000002</v>
      </c>
      <c r="L88" s="5">
        <v>6.0585399999999998</v>
      </c>
      <c r="M88" s="5">
        <v>9.1820500000000003</v>
      </c>
      <c r="N88" s="5">
        <v>12.4292</v>
      </c>
      <c r="O88" s="5">
        <v>13.572900000000001</v>
      </c>
      <c r="P88" s="5">
        <v>9.9483499999999996</v>
      </c>
      <c r="Q88" s="5">
        <v>6.3073300000000003</v>
      </c>
      <c r="R88" s="5">
        <v>3.3066</v>
      </c>
      <c r="S88" s="5">
        <v>0.52410400000000001</v>
      </c>
      <c r="T88" s="5">
        <v>-2.2176</v>
      </c>
      <c r="U88" s="5">
        <v>-4.67882</v>
      </c>
      <c r="V88" s="5">
        <v>-7.0036100000000001</v>
      </c>
      <c r="W88" s="5">
        <v>-9.1813599999999997</v>
      </c>
      <c r="X88" s="5">
        <v>-11.268000000000001</v>
      </c>
      <c r="Y88" s="5">
        <v>-13.245100000000001</v>
      </c>
      <c r="Z88" s="5">
        <v>-15.1402</v>
      </c>
      <c r="AA88" s="5">
        <v>-16.957699999999999</v>
      </c>
      <c r="AB88" s="5">
        <v>-18.709199999999999</v>
      </c>
      <c r="AC88" s="5">
        <v>-20.395600000000002</v>
      </c>
      <c r="AD88" s="5">
        <v>-22.0288</v>
      </c>
      <c r="AF88" t="s">
        <v>141</v>
      </c>
      <c r="AG88" s="5">
        <v>0.60889800000000005</v>
      </c>
      <c r="AH88" s="5">
        <v>0.63350399999999996</v>
      </c>
      <c r="AI88" s="5">
        <v>0.77349500000000004</v>
      </c>
      <c r="AJ88" s="5">
        <v>0.96477500000000005</v>
      </c>
      <c r="AK88" s="5">
        <v>2.61931</v>
      </c>
      <c r="AL88" s="5">
        <v>2.8346800000000001</v>
      </c>
      <c r="AM88" s="5">
        <v>2.7962199999999999</v>
      </c>
      <c r="AN88" s="5">
        <v>2.7201200000000001</v>
      </c>
      <c r="AO88" s="5">
        <v>2.6229</v>
      </c>
      <c r="AP88" s="5">
        <v>4.6999529999999998</v>
      </c>
      <c r="AQ88" s="5">
        <v>10.22134</v>
      </c>
      <c r="AR88" s="5">
        <v>13.265789999999999</v>
      </c>
      <c r="AS88" s="5">
        <v>16.511859999999999</v>
      </c>
      <c r="AT88" s="5">
        <v>17.63879</v>
      </c>
      <c r="AU88" s="5">
        <v>14.04547</v>
      </c>
      <c r="AV88" s="5">
        <v>10.413250000000001</v>
      </c>
      <c r="AW88" s="5">
        <v>7.4445599999999992</v>
      </c>
      <c r="AX88" s="5">
        <v>4.6805640000000004</v>
      </c>
      <c r="AY88" s="5">
        <v>1.9849399999999999</v>
      </c>
      <c r="AZ88" s="5">
        <v>-0.45312999999999981</v>
      </c>
      <c r="BA88" s="5">
        <v>-2.7529700000000004</v>
      </c>
      <c r="BB88" s="5">
        <v>-4.9049800000000001</v>
      </c>
      <c r="BC88" s="5">
        <v>-6.961990000000001</v>
      </c>
      <c r="BD88" s="5">
        <v>-8.9006900000000009</v>
      </c>
      <c r="BE88" s="5">
        <v>-10.76145</v>
      </c>
      <c r="BF88" s="5">
        <v>-12.552599999999998</v>
      </c>
      <c r="BG88" s="5">
        <v>-14.307649999999999</v>
      </c>
      <c r="BH88" s="5">
        <v>-15.994990000000001</v>
      </c>
      <c r="BI88" s="5">
        <v>-17.62735</v>
      </c>
      <c r="BK88" t="s">
        <v>141</v>
      </c>
      <c r="BL88" s="5">
        <v>146.36997427281608</v>
      </c>
      <c r="BM88" s="5">
        <v>180.78974812362745</v>
      </c>
      <c r="BN88" s="5">
        <v>222.41191979839894</v>
      </c>
      <c r="BO88" s="5">
        <v>268.13648378361734</v>
      </c>
      <c r="BP88" s="5">
        <v>322.51673830327678</v>
      </c>
      <c r="BQ88" s="5">
        <v>371.75517120114779</v>
      </c>
      <c r="BR88" s="5">
        <v>414.38144640471114</v>
      </c>
      <c r="BS88" s="5">
        <v>457.52786333610624</v>
      </c>
      <c r="BT88" s="5">
        <v>490.43268482067629</v>
      </c>
      <c r="BU88" s="5">
        <v>533.68208292972247</v>
      </c>
      <c r="BV88" s="5">
        <v>596.0804580475359</v>
      </c>
      <c r="BW88" s="5">
        <v>646.91735881692034</v>
      </c>
      <c r="BX88" s="5">
        <v>713.62621006777943</v>
      </c>
      <c r="BY88" s="5">
        <v>770.0132157121119</v>
      </c>
      <c r="BZ88" s="5">
        <v>795.21708660291802</v>
      </c>
      <c r="CA88" s="5">
        <v>817.75209100607515</v>
      </c>
      <c r="CB88" s="5">
        <v>842.97714071819917</v>
      </c>
      <c r="CC88" s="5">
        <v>867.91412364353801</v>
      </c>
      <c r="CD88" s="5">
        <v>891.57444130519423</v>
      </c>
      <c r="CE88" s="5">
        <v>915.75793249959202</v>
      </c>
      <c r="CF88" s="5">
        <v>939.63428698824634</v>
      </c>
      <c r="CG88" s="5">
        <v>963.4256814022134</v>
      </c>
      <c r="CH88" s="5">
        <v>986.73118423613778</v>
      </c>
      <c r="CI88" s="5">
        <v>1009.9002111746826</v>
      </c>
      <c r="CJ88" s="5">
        <v>1032.5925159903225</v>
      </c>
      <c r="CK88" s="5">
        <v>1054.7799812779658</v>
      </c>
      <c r="CL88" s="5">
        <v>1076.1011675211532</v>
      </c>
      <c r="CM88" s="5">
        <v>1096.9814331172054</v>
      </c>
      <c r="CN88" s="5">
        <v>1117.307176896132</v>
      </c>
    </row>
    <row r="89" spans="1:92" x14ac:dyDescent="0.25">
      <c r="A89" t="s">
        <v>142</v>
      </c>
      <c r="B89" s="5">
        <v>0</v>
      </c>
      <c r="C89" s="5">
        <v>0</v>
      </c>
      <c r="D89" s="5">
        <v>0</v>
      </c>
      <c r="E89" s="5">
        <v>0</v>
      </c>
      <c r="F89" s="5">
        <v>0</v>
      </c>
      <c r="G89" s="5">
        <v>0</v>
      </c>
      <c r="H89" s="5">
        <v>0</v>
      </c>
      <c r="I89" s="5">
        <v>0</v>
      </c>
      <c r="J89" s="5">
        <v>0</v>
      </c>
      <c r="K89" s="5">
        <v>-0.15348700000000001</v>
      </c>
      <c r="L89" s="5">
        <v>-0.58546699999999996</v>
      </c>
      <c r="M89" s="5">
        <v>-0.87546599999999997</v>
      </c>
      <c r="N89" s="5">
        <v>-1.1621600000000001</v>
      </c>
      <c r="O89" s="5">
        <v>-1.3279099999999999</v>
      </c>
      <c r="P89" s="5">
        <v>-1.22899</v>
      </c>
      <c r="Q89" s="5">
        <v>-1.1245799999999999</v>
      </c>
      <c r="R89" s="5">
        <v>-1.0384599999999999</v>
      </c>
      <c r="S89" s="5">
        <v>-0.95458100000000001</v>
      </c>
      <c r="T89" s="5">
        <v>-0.86835300000000004</v>
      </c>
      <c r="U89" s="5">
        <v>-0.79693800000000004</v>
      </c>
      <c r="V89" s="5">
        <v>-0.72955800000000004</v>
      </c>
      <c r="W89" s="5">
        <v>-0.66742000000000001</v>
      </c>
      <c r="X89" s="5">
        <v>-0.60810799999999998</v>
      </c>
      <c r="Y89" s="5">
        <v>-0.55283199999999999</v>
      </c>
      <c r="Z89" s="5">
        <v>-0.50086299999999995</v>
      </c>
      <c r="AA89" s="5">
        <v>-0.45211800000000002</v>
      </c>
      <c r="AB89" s="5">
        <v>-0.40666999999999998</v>
      </c>
      <c r="AC89" s="5">
        <v>-0.36485699999999999</v>
      </c>
      <c r="AD89" s="5">
        <v>-0.32695999999999997</v>
      </c>
      <c r="AF89" t="s">
        <v>142</v>
      </c>
      <c r="AG89" s="5">
        <v>1.614493E-3</v>
      </c>
      <c r="AH89" s="5">
        <v>2.5132060000000001E-2</v>
      </c>
      <c r="AI89" s="5">
        <v>4.2118419999999997E-2</v>
      </c>
      <c r="AJ89" s="5">
        <v>4.7292180000000003E-2</v>
      </c>
      <c r="AK89" s="5">
        <v>8.4663969999999996E-4</v>
      </c>
      <c r="AL89" s="5">
        <v>1.5562869999999999E-2</v>
      </c>
      <c r="AM89" s="5">
        <v>3.2238760000000001E-3</v>
      </c>
      <c r="AN89" s="5">
        <v>-6.1495050000000004E-3</v>
      </c>
      <c r="AO89" s="5">
        <v>-2.5547250000000001E-2</v>
      </c>
      <c r="AP89" s="5">
        <v>-0.24031668</v>
      </c>
      <c r="AQ89" s="5">
        <v>-0.62986469</v>
      </c>
      <c r="AR89" s="5">
        <v>-0.91842698</v>
      </c>
      <c r="AS89" s="5">
        <v>-1.2063327400000001</v>
      </c>
      <c r="AT89" s="5">
        <v>-1.3900481</v>
      </c>
      <c r="AU89" s="5">
        <v>-1.3083065199999999</v>
      </c>
      <c r="AV89" s="5">
        <v>-1.2524029999999999</v>
      </c>
      <c r="AW89" s="5">
        <v>-1.175821</v>
      </c>
      <c r="AX89" s="5">
        <v>-1.1071279999999999</v>
      </c>
      <c r="AY89" s="5">
        <v>-1.035042</v>
      </c>
      <c r="AZ89" s="5">
        <v>-0.95707399999999998</v>
      </c>
      <c r="BA89" s="5">
        <v>-0.87953999999999999</v>
      </c>
      <c r="BB89" s="5">
        <v>-0.79676499999999995</v>
      </c>
      <c r="BC89" s="5">
        <v>-0.71477599999999997</v>
      </c>
      <c r="BD89" s="5">
        <v>-0.62251509999999999</v>
      </c>
      <c r="BE89" s="5">
        <v>-0.53579245999999991</v>
      </c>
      <c r="BF89" s="5">
        <v>-0.46014870800000002</v>
      </c>
      <c r="BG89" s="5">
        <v>-0.42085765999999997</v>
      </c>
      <c r="BH89" s="5">
        <v>-0.38054705999999999</v>
      </c>
      <c r="BI89" s="5">
        <v>-0.34174063999999998</v>
      </c>
      <c r="BK89" t="s">
        <v>142</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row>
    <row r="90" spans="1:92" x14ac:dyDescent="0.2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K90" t="s">
        <v>208</v>
      </c>
      <c r="BL90" s="29">
        <v>8.772966044162496E-2</v>
      </c>
      <c r="BM90" s="29">
        <v>0.10754984242988493</v>
      </c>
      <c r="BN90" s="29">
        <v>0.12929005578878078</v>
      </c>
      <c r="BO90" s="29">
        <v>0.15232299304559418</v>
      </c>
      <c r="BP90" s="29">
        <v>0.177605477370885</v>
      </c>
      <c r="BQ90" s="29">
        <v>0.20227979145954675</v>
      </c>
      <c r="BR90" s="29">
        <v>0.22564443811876619</v>
      </c>
      <c r="BS90" s="29">
        <v>0.24940022608203194</v>
      </c>
      <c r="BT90" s="29">
        <v>0.27084010198860958</v>
      </c>
      <c r="BU90" s="29">
        <v>0.2940705823799073</v>
      </c>
      <c r="BV90" s="29">
        <v>0.32266804456653198</v>
      </c>
      <c r="BW90" s="29">
        <v>0.34882765809396776</v>
      </c>
      <c r="BX90" s="29">
        <v>0.3790964095383153</v>
      </c>
      <c r="BY90" s="29">
        <v>0.40724864337605127</v>
      </c>
      <c r="BZ90" s="29">
        <v>0.42803359057835133</v>
      </c>
      <c r="CA90" s="29">
        <v>0.4488513286878632</v>
      </c>
      <c r="CB90" s="29">
        <v>0.47092944442223489</v>
      </c>
      <c r="CC90" s="29">
        <v>0.49378910948574545</v>
      </c>
      <c r="CD90" s="29">
        <v>0.51730085355860156</v>
      </c>
      <c r="CE90" s="29">
        <v>0.54198837633972397</v>
      </c>
      <c r="CF90" s="29">
        <v>0.56783635163591006</v>
      </c>
      <c r="CG90" s="29">
        <v>0.59506038067725842</v>
      </c>
      <c r="CH90" s="29">
        <v>0.6237969121445629</v>
      </c>
      <c r="CI90" s="29">
        <v>0.65433185494220414</v>
      </c>
      <c r="CJ90" s="29">
        <v>0.68692505432079964</v>
      </c>
      <c r="CK90" s="29">
        <v>0.72193366148657279</v>
      </c>
      <c r="CL90" s="29">
        <v>0.75977575657313123</v>
      </c>
      <c r="CM90" s="29">
        <v>0.80095360529167581</v>
      </c>
      <c r="CN90" s="29">
        <v>0.84609875533117418</v>
      </c>
    </row>
    <row r="91" spans="1:92" ht="20.25" thickBot="1" x14ac:dyDescent="0.35">
      <c r="A91" s="3" t="s">
        <v>209</v>
      </c>
      <c r="AF91" s="3" t="s">
        <v>210</v>
      </c>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K91" s="3" t="s">
        <v>211</v>
      </c>
      <c r="BL91" s="29">
        <v>0.92671458007715568</v>
      </c>
      <c r="BM91" s="29">
        <v>0.93128273408810669</v>
      </c>
      <c r="BN91" s="29">
        <v>0.93511940909368385</v>
      </c>
      <c r="BO91" s="29">
        <v>0.93852293268880804</v>
      </c>
      <c r="BP91" s="29">
        <v>0.94160133562281734</v>
      </c>
      <c r="BQ91" s="29">
        <v>0.94419749761557281</v>
      </c>
      <c r="BR91" s="29">
        <v>0.94634339938323064</v>
      </c>
      <c r="BS91" s="29">
        <v>0.94819353468474732</v>
      </c>
      <c r="BT91" s="29">
        <v>0.94944667557212403</v>
      </c>
      <c r="BU91" s="29">
        <v>0.95103330882534132</v>
      </c>
      <c r="BV91" s="29">
        <v>0.95281690241424433</v>
      </c>
      <c r="BW91" s="29">
        <v>0.95435070473942829</v>
      </c>
      <c r="BX91" s="29">
        <v>0.95598426550533255</v>
      </c>
      <c r="BY91" s="29">
        <v>0.95740809816475725</v>
      </c>
      <c r="BZ91" s="29">
        <v>0.95843981155142699</v>
      </c>
      <c r="CA91" s="29">
        <v>0.95941374800048673</v>
      </c>
      <c r="CB91" s="29">
        <v>0.96038764624865935</v>
      </c>
      <c r="CC91" s="29">
        <v>0.96133605546528578</v>
      </c>
      <c r="CD91" s="29">
        <v>0.96225228494336512</v>
      </c>
      <c r="CE91" s="29">
        <v>0.96315725520722018</v>
      </c>
      <c r="CF91" s="29">
        <v>0.9640453152388635</v>
      </c>
      <c r="CG91" s="29">
        <v>0.96492098474092969</v>
      </c>
      <c r="CH91" s="29">
        <v>0.96578421410661008</v>
      </c>
      <c r="CI91" s="29">
        <v>0.96664024340330423</v>
      </c>
      <c r="CJ91" s="29">
        <v>0.9674906456582959</v>
      </c>
      <c r="CK91" s="29">
        <v>0.96833847930511785</v>
      </c>
      <c r="CL91" s="29">
        <v>0.96918584848330358</v>
      </c>
      <c r="CM91" s="29">
        <v>0.97003777752291998</v>
      </c>
      <c r="CN91" s="29">
        <v>0.97089805769318771</v>
      </c>
    </row>
    <row r="92" spans="1:92" ht="15.75" thickTop="1" x14ac:dyDescent="0.25">
      <c r="B92" s="1">
        <v>2022</v>
      </c>
      <c r="C92" s="2">
        <v>2023</v>
      </c>
      <c r="D92" s="1">
        <v>2024</v>
      </c>
      <c r="E92" s="2">
        <v>2025</v>
      </c>
      <c r="F92" s="1">
        <v>2026</v>
      </c>
      <c r="G92" s="2">
        <v>2027</v>
      </c>
      <c r="H92" s="1">
        <v>2028</v>
      </c>
      <c r="I92" s="2">
        <v>2029</v>
      </c>
      <c r="J92" s="1">
        <v>2030</v>
      </c>
      <c r="K92" s="2">
        <v>2031</v>
      </c>
      <c r="L92" s="1">
        <v>2032</v>
      </c>
      <c r="M92" s="2">
        <v>2033</v>
      </c>
      <c r="N92" s="1">
        <v>2034</v>
      </c>
      <c r="O92" s="2">
        <v>2035</v>
      </c>
      <c r="P92" s="1">
        <v>2036</v>
      </c>
      <c r="Q92" s="2">
        <v>2037</v>
      </c>
      <c r="R92" s="1">
        <v>2038</v>
      </c>
      <c r="S92" s="2">
        <v>2039</v>
      </c>
      <c r="T92" s="1">
        <v>2040</v>
      </c>
      <c r="U92" s="2">
        <v>2041</v>
      </c>
      <c r="V92" s="1">
        <v>2042</v>
      </c>
      <c r="W92" s="2">
        <v>2043</v>
      </c>
      <c r="X92" s="1">
        <v>2044</v>
      </c>
      <c r="Y92" s="2">
        <v>2045</v>
      </c>
      <c r="Z92" s="1">
        <v>2046</v>
      </c>
      <c r="AA92" s="2">
        <v>2047</v>
      </c>
      <c r="AB92" s="1">
        <v>2048</v>
      </c>
      <c r="AC92" s="2">
        <v>2049</v>
      </c>
      <c r="AD92" s="1">
        <v>2050</v>
      </c>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row>
    <row r="93" spans="1:92" x14ac:dyDescent="0.25">
      <c r="A93" t="s">
        <v>16</v>
      </c>
      <c r="B93" s="5">
        <v>0</v>
      </c>
      <c r="C93" s="5">
        <v>0</v>
      </c>
      <c r="D93" s="5">
        <v>0</v>
      </c>
      <c r="E93" s="5">
        <v>0</v>
      </c>
      <c r="F93" s="5">
        <v>0</v>
      </c>
      <c r="G93" s="5">
        <v>0</v>
      </c>
      <c r="H93" s="5">
        <v>0</v>
      </c>
      <c r="I93" s="5">
        <v>0</v>
      </c>
      <c r="J93" s="5">
        <v>0</v>
      </c>
      <c r="K93" s="5">
        <v>-5.3000980000000003E-2</v>
      </c>
      <c r="L93" s="5">
        <v>-0.234404</v>
      </c>
      <c r="M93" s="5">
        <v>-0.358375</v>
      </c>
      <c r="N93" s="5">
        <v>-0.48373500000000003</v>
      </c>
      <c r="O93" s="5">
        <v>-0.55395000000000005</v>
      </c>
      <c r="P93" s="5">
        <v>-0.49967299999999998</v>
      </c>
      <c r="Q93" s="5">
        <v>-0.44024999999999997</v>
      </c>
      <c r="R93" s="5">
        <v>-0.38356099999999999</v>
      </c>
      <c r="S93" s="5">
        <v>-0.32234800000000002</v>
      </c>
      <c r="T93" s="5">
        <v>-0.258519</v>
      </c>
      <c r="U93" s="5">
        <v>-0.20346700000000001</v>
      </c>
      <c r="V93" s="5">
        <v>-0.14949699999999999</v>
      </c>
      <c r="W93" s="5">
        <v>-9.7273689999999996E-2</v>
      </c>
      <c r="X93" s="5">
        <v>-4.5723359999999998E-2</v>
      </c>
      <c r="Y93" s="5">
        <v>4.8229910000000004E-3</v>
      </c>
      <c r="Z93" s="5">
        <v>5.4920919999999998E-2</v>
      </c>
      <c r="AA93" s="5">
        <v>0.105154</v>
      </c>
      <c r="AB93" s="5">
        <v>0.156115</v>
      </c>
      <c r="AC93" s="5">
        <v>0.20827599999999999</v>
      </c>
      <c r="AD93" s="5">
        <v>0.26239299999999999</v>
      </c>
      <c r="AF93" t="s">
        <v>16</v>
      </c>
      <c r="AG93" s="5">
        <v>3.554626E-3</v>
      </c>
      <c r="AH93" s="5">
        <v>2.3610630000000001E-2</v>
      </c>
      <c r="AI93" s="5">
        <v>3.9389300000000002E-2</v>
      </c>
      <c r="AJ93" s="5">
        <v>4.7990280000000003E-2</v>
      </c>
      <c r="AK93" s="5">
        <v>4.0095409999999998E-2</v>
      </c>
      <c r="AL93" s="5">
        <v>4.8806290000000002E-2</v>
      </c>
      <c r="AM93" s="5">
        <v>3.8290360000000002E-2</v>
      </c>
      <c r="AN93" s="5">
        <v>3.0036759999999999E-2</v>
      </c>
      <c r="AO93" s="5">
        <v>1.315116E-2</v>
      </c>
      <c r="AP93" s="5">
        <v>-6.5801120000000005E-2</v>
      </c>
      <c r="AQ93" s="5">
        <v>-0.235681205</v>
      </c>
      <c r="AR93" s="5">
        <v>-0.37109142000000001</v>
      </c>
      <c r="AS93" s="5">
        <v>-0.50717668999999999</v>
      </c>
      <c r="AT93" s="5">
        <v>-0.59831495000000001</v>
      </c>
      <c r="AU93" s="5">
        <v>-0.56156686</v>
      </c>
      <c r="AV93" s="5">
        <v>-0.54037599999999997</v>
      </c>
      <c r="AW93" s="5">
        <v>-0.49839999999999995</v>
      </c>
      <c r="AX93" s="5">
        <v>-0.45574000000000003</v>
      </c>
      <c r="AY93" s="5">
        <v>-0.409549</v>
      </c>
      <c r="AZ93" s="5">
        <v>-0.35544200000000004</v>
      </c>
      <c r="BA93" s="5">
        <v>-0.30265299999999995</v>
      </c>
      <c r="BB93" s="5">
        <v>-0.24432568999999998</v>
      </c>
      <c r="BC93" s="5">
        <v>-0.18486635999999998</v>
      </c>
      <c r="BD93" s="5">
        <v>-0.116765009</v>
      </c>
      <c r="BE93" s="5">
        <v>-4.9697080000000005E-2</v>
      </c>
      <c r="BF93" s="5">
        <v>1.22284E-2</v>
      </c>
      <c r="BG93" s="5">
        <v>5.2766000000000007E-2</v>
      </c>
      <c r="BH93" s="5">
        <v>9.651499999999999E-2</v>
      </c>
      <c r="BI93" s="5">
        <v>0.14291899999999999</v>
      </c>
      <c r="BK93" t="s">
        <v>16</v>
      </c>
      <c r="BL93" s="5">
        <v>8705.7063591181995</v>
      </c>
      <c r="BM93" s="5">
        <v>8861.424450372102</v>
      </c>
      <c r="BN93" s="5">
        <v>9011.6973848041544</v>
      </c>
      <c r="BO93" s="5">
        <v>9161.6916367884605</v>
      </c>
      <c r="BP93" s="5">
        <v>9310.6799766392251</v>
      </c>
      <c r="BQ93" s="5">
        <v>9463.9617707938996</v>
      </c>
      <c r="BR93" s="5">
        <v>9624.2718105766544</v>
      </c>
      <c r="BS93" s="5">
        <v>9786.3435254763081</v>
      </c>
      <c r="BT93" s="5">
        <v>9952.5303183184533</v>
      </c>
      <c r="BU93" s="5">
        <v>10114.102949294513</v>
      </c>
      <c r="BV93" s="5">
        <v>10268.224186283516</v>
      </c>
      <c r="BW93" s="5">
        <v>10425.238380051085</v>
      </c>
      <c r="BX93" s="5">
        <v>10579.279514122994</v>
      </c>
      <c r="BY93" s="5">
        <v>10737.193766743991</v>
      </c>
      <c r="BZ93" s="5">
        <v>10908.561087727259</v>
      </c>
      <c r="CA93" s="5">
        <v>11077.537442930301</v>
      </c>
      <c r="CB93" s="5">
        <v>11249.398863692219</v>
      </c>
      <c r="CC93" s="5">
        <v>11421.36056872735</v>
      </c>
      <c r="CD93" s="5">
        <v>11593.723943198333</v>
      </c>
      <c r="CE93" s="5">
        <v>11767.23231397412</v>
      </c>
      <c r="CF93" s="5">
        <v>11941.273650269035</v>
      </c>
      <c r="CG93" s="5">
        <v>12116.221290513649</v>
      </c>
      <c r="CH93" s="5">
        <v>12291.509192032929</v>
      </c>
      <c r="CI93" s="5">
        <v>12468.092690960941</v>
      </c>
      <c r="CJ93" s="5">
        <v>12644.773356118692</v>
      </c>
      <c r="CK93" s="5">
        <v>12820.992276179943</v>
      </c>
      <c r="CL93" s="5">
        <v>12994.582827890938</v>
      </c>
      <c r="CM93" s="5">
        <v>13168.616964154358</v>
      </c>
      <c r="CN93" s="5">
        <v>13343.010339692582</v>
      </c>
    </row>
    <row r="94" spans="1:92" x14ac:dyDescent="0.25">
      <c r="A94" t="s">
        <v>17</v>
      </c>
      <c r="B94" s="5">
        <v>0</v>
      </c>
      <c r="C94" s="5">
        <v>0</v>
      </c>
      <c r="D94" s="5">
        <v>0</v>
      </c>
      <c r="E94" s="5">
        <v>0</v>
      </c>
      <c r="F94" s="5">
        <v>0</v>
      </c>
      <c r="G94" s="5">
        <v>0</v>
      </c>
      <c r="H94" s="5">
        <v>0</v>
      </c>
      <c r="I94" s="5">
        <v>0</v>
      </c>
      <c r="J94" s="5">
        <v>0</v>
      </c>
      <c r="K94" s="5">
        <v>-5.152031E-2</v>
      </c>
      <c r="L94" s="5">
        <v>-0.19292599999999999</v>
      </c>
      <c r="M94" s="5">
        <v>-0.28900799999999999</v>
      </c>
      <c r="N94" s="5">
        <v>-0.37930999999999998</v>
      </c>
      <c r="O94" s="5">
        <v>-0.43085200000000001</v>
      </c>
      <c r="P94" s="5">
        <v>-0.40415899999999999</v>
      </c>
      <c r="Q94" s="5">
        <v>-0.37087399999999998</v>
      </c>
      <c r="R94" s="5">
        <v>-0.342389</v>
      </c>
      <c r="S94" s="5">
        <v>-0.31518400000000002</v>
      </c>
      <c r="T94" s="5">
        <v>-0.28834799999999999</v>
      </c>
      <c r="U94" s="5">
        <v>-0.26601200000000003</v>
      </c>
      <c r="V94" s="5">
        <v>-0.24648300000000001</v>
      </c>
      <c r="W94" s="5">
        <v>-0.230049</v>
      </c>
      <c r="X94" s="5">
        <v>-0.21593599999999999</v>
      </c>
      <c r="Y94" s="5">
        <v>-0.20425499999999999</v>
      </c>
      <c r="Z94" s="5">
        <v>-0.194467</v>
      </c>
      <c r="AA94" s="5">
        <v>-0.18629899999999999</v>
      </c>
      <c r="AB94" s="5">
        <v>-0.179366</v>
      </c>
      <c r="AC94" s="5">
        <v>-0.173544</v>
      </c>
      <c r="AD94" s="5">
        <v>-0.16853599999999999</v>
      </c>
      <c r="AF94" t="s">
        <v>17</v>
      </c>
      <c r="AG94" s="5">
        <v>9.1794370000000004E-3</v>
      </c>
      <c r="AH94" s="5">
        <v>1.505601E-2</v>
      </c>
      <c r="AI94" s="5">
        <v>1.9523269999999999E-2</v>
      </c>
      <c r="AJ94" s="5">
        <v>2.2341509999999998E-2</v>
      </c>
      <c r="AK94" s="5">
        <v>-1.774732E-2</v>
      </c>
      <c r="AL94" s="5">
        <v>-2.778889E-2</v>
      </c>
      <c r="AM94" s="5">
        <v>-3.4714580000000002E-2</v>
      </c>
      <c r="AN94" s="5">
        <v>-3.9227369999999998E-2</v>
      </c>
      <c r="AO94" s="5">
        <v>-4.488607E-2</v>
      </c>
      <c r="AP94" s="5">
        <v>-0.14324994000000002</v>
      </c>
      <c r="AQ94" s="5">
        <v>-0.29471599999999998</v>
      </c>
      <c r="AR94" s="5">
        <v>-0.395368</v>
      </c>
      <c r="AS94" s="5">
        <v>-0.48568999999999996</v>
      </c>
      <c r="AT94" s="5">
        <v>-0.53559200000000007</v>
      </c>
      <c r="AU94" s="5">
        <v>-0.50550300000000004</v>
      </c>
      <c r="AV94" s="5">
        <v>-0.46975298999999998</v>
      </c>
      <c r="AW94" s="5">
        <v>-0.43830163999999999</v>
      </c>
      <c r="AX94" s="5">
        <v>-0.40830641000000001</v>
      </c>
      <c r="AY94" s="5">
        <v>-0.37972117</v>
      </c>
      <c r="AZ94" s="5">
        <v>-0.35357145000000001</v>
      </c>
      <c r="BA94" s="5">
        <v>-0.33093572999999998</v>
      </c>
      <c r="BB94" s="5">
        <v>-0.31172864</v>
      </c>
      <c r="BC94" s="5">
        <v>-0.29545176000000001</v>
      </c>
      <c r="BD94" s="5">
        <v>-0.28185247999999996</v>
      </c>
      <c r="BE94" s="5">
        <v>-0.27009641000000001</v>
      </c>
      <c r="BF94" s="5">
        <v>-0.26060956000000002</v>
      </c>
      <c r="BG94" s="5">
        <v>-0.25343048000000001</v>
      </c>
      <c r="BH94" s="5">
        <v>-0.24795307999999999</v>
      </c>
      <c r="BI94" s="5">
        <v>-0.24371329999999999</v>
      </c>
      <c r="BK94" t="s">
        <v>17</v>
      </c>
      <c r="BL94" s="5">
        <v>112598.80875321967</v>
      </c>
      <c r="BM94" s="5">
        <v>114789.93644328957</v>
      </c>
      <c r="BN94" s="5">
        <v>116937.96542126489</v>
      </c>
      <c r="BO94" s="5">
        <v>119110.89596263602</v>
      </c>
      <c r="BP94" s="5">
        <v>121261.37190354636</v>
      </c>
      <c r="BQ94" s="5">
        <v>123501.71187082258</v>
      </c>
      <c r="BR94" s="5">
        <v>125852.01156716606</v>
      </c>
      <c r="BS94" s="5">
        <v>128234.98142295156</v>
      </c>
      <c r="BT94" s="5">
        <v>130700.65751416155</v>
      </c>
      <c r="BU94" s="5">
        <v>133066.86435339629</v>
      </c>
      <c r="BV94" s="5">
        <v>135378.24652908559</v>
      </c>
      <c r="BW94" s="5">
        <v>137766.00260229211</v>
      </c>
      <c r="BX94" s="5">
        <v>140127.09230300772</v>
      </c>
      <c r="BY94" s="5">
        <v>142550.74720958871</v>
      </c>
      <c r="BZ94" s="5">
        <v>145098.10379153118</v>
      </c>
      <c r="CA94" s="5">
        <v>147663.66153841806</v>
      </c>
      <c r="CB94" s="5">
        <v>150235.43081267225</v>
      </c>
      <c r="CC94" s="5">
        <v>152816.93483290984</v>
      </c>
      <c r="CD94" s="5">
        <v>155407.02981443718</v>
      </c>
      <c r="CE94" s="5">
        <v>158006.02803800013</v>
      </c>
      <c r="CF94" s="5">
        <v>160611.35050997033</v>
      </c>
      <c r="CG94" s="5">
        <v>163222.69893052633</v>
      </c>
      <c r="CH94" s="5">
        <v>165839.62700203294</v>
      </c>
      <c r="CI94" s="5">
        <v>168462.20403627705</v>
      </c>
      <c r="CJ94" s="5">
        <v>171090.89125811748</v>
      </c>
      <c r="CK94" s="5">
        <v>173724.07939814962</v>
      </c>
      <c r="CL94" s="5">
        <v>176360.63165129634</v>
      </c>
      <c r="CM94" s="5">
        <v>179000.42097727265</v>
      </c>
      <c r="CN94" s="5">
        <v>181643.09901729558</v>
      </c>
    </row>
    <row r="95" spans="1:92" x14ac:dyDescent="0.25">
      <c r="A95" t="s">
        <v>18</v>
      </c>
      <c r="B95" s="5">
        <v>0</v>
      </c>
      <c r="C95" s="5">
        <v>0</v>
      </c>
      <c r="D95" s="5">
        <v>0</v>
      </c>
      <c r="E95" s="5">
        <v>0</v>
      </c>
      <c r="F95" s="5">
        <v>0</v>
      </c>
      <c r="G95" s="5">
        <v>0</v>
      </c>
      <c r="H95" s="5">
        <v>0</v>
      </c>
      <c r="I95" s="5">
        <v>0</v>
      </c>
      <c r="J95" s="5">
        <v>0</v>
      </c>
      <c r="K95" s="5">
        <v>-5.8090059999999999E-2</v>
      </c>
      <c r="L95" s="5">
        <v>-0.23449600000000001</v>
      </c>
      <c r="M95" s="5">
        <v>-0.35818800000000001</v>
      </c>
      <c r="N95" s="5">
        <v>-0.48338199999999998</v>
      </c>
      <c r="O95" s="5">
        <v>-0.55818100000000004</v>
      </c>
      <c r="P95" s="5">
        <v>-0.51998100000000003</v>
      </c>
      <c r="Q95" s="5">
        <v>-0.48042800000000002</v>
      </c>
      <c r="R95" s="5">
        <v>-0.44436500000000001</v>
      </c>
      <c r="S95" s="5">
        <v>-0.40980100000000003</v>
      </c>
      <c r="T95" s="5">
        <v>-0.37415599999999999</v>
      </c>
      <c r="U95" s="5">
        <v>-0.34416200000000002</v>
      </c>
      <c r="V95" s="5">
        <v>-0.31607800000000003</v>
      </c>
      <c r="W95" s="5">
        <v>-0.290439</v>
      </c>
      <c r="X95" s="5">
        <v>-0.26620300000000002</v>
      </c>
      <c r="Y95" s="5">
        <v>-0.24365000000000001</v>
      </c>
      <c r="Z95" s="5">
        <v>-0.22226899999999999</v>
      </c>
      <c r="AA95" s="5">
        <v>-0.20150899999999999</v>
      </c>
      <c r="AB95" s="5">
        <v>-0.18084700000000001</v>
      </c>
      <c r="AC95" s="5">
        <v>-0.15989200000000001</v>
      </c>
      <c r="AD95" s="5">
        <v>-0.13803199999999999</v>
      </c>
      <c r="AF95" t="s">
        <v>18</v>
      </c>
      <c r="AG95" s="5">
        <v>-3.1635629999999998E-2</v>
      </c>
      <c r="AH95" s="5">
        <v>-3.5269130000000003E-2</v>
      </c>
      <c r="AI95" s="5">
        <v>-3.5888330000000003E-2</v>
      </c>
      <c r="AJ95" s="5">
        <v>-4.1236149999999999E-2</v>
      </c>
      <c r="AK95" s="5">
        <v>-7.9964660000000007E-2</v>
      </c>
      <c r="AL95" s="5">
        <v>-9.6692260000000002E-2</v>
      </c>
      <c r="AM95" s="5">
        <v>-0.12248000000000001</v>
      </c>
      <c r="AN95" s="5">
        <v>-0.13913200000000001</v>
      </c>
      <c r="AO95" s="5">
        <v>-0.160273</v>
      </c>
      <c r="AP95" s="5">
        <v>-0.28406505999999998</v>
      </c>
      <c r="AQ95" s="5">
        <v>-0.490178</v>
      </c>
      <c r="AR95" s="5">
        <v>-0.645451</v>
      </c>
      <c r="AS95" s="5">
        <v>-0.79454999999999998</v>
      </c>
      <c r="AT95" s="5">
        <v>-0.89555099999999999</v>
      </c>
      <c r="AU95" s="5">
        <v>-0.87223300000000004</v>
      </c>
      <c r="AV95" s="5">
        <v>-0.85895600000000005</v>
      </c>
      <c r="AW95" s="5">
        <v>-0.838364</v>
      </c>
      <c r="AX95" s="5">
        <v>-0.82196100000000005</v>
      </c>
      <c r="AY95" s="5">
        <v>-0.805087</v>
      </c>
      <c r="AZ95" s="5">
        <v>-0.77971400000000002</v>
      </c>
      <c r="BA95" s="5">
        <v>-0.75655600000000001</v>
      </c>
      <c r="BB95" s="5">
        <v>-0.73378300000000007</v>
      </c>
      <c r="BC95" s="5">
        <v>-0.71251200000000003</v>
      </c>
      <c r="BD95" s="5">
        <v>-0.68937899999999996</v>
      </c>
      <c r="BE95" s="5">
        <v>-0.66575000000000006</v>
      </c>
      <c r="BF95" s="5">
        <v>-0.64571699999999999</v>
      </c>
      <c r="BG95" s="5">
        <v>-0.63559500000000002</v>
      </c>
      <c r="BH95" s="5">
        <v>-0.62423799999999996</v>
      </c>
      <c r="BI95" s="5">
        <v>-0.61180999999999996</v>
      </c>
      <c r="BK95" t="s">
        <v>18</v>
      </c>
      <c r="BL95" s="5">
        <v>24895.077812661253</v>
      </c>
      <c r="BM95" s="5">
        <v>25341.897036253544</v>
      </c>
      <c r="BN95" s="5">
        <v>25775.276419659789</v>
      </c>
      <c r="BO95" s="5">
        <v>26208.695472255014</v>
      </c>
      <c r="BP95" s="5">
        <v>26634.979808336106</v>
      </c>
      <c r="BQ95" s="5">
        <v>27074.302623278829</v>
      </c>
      <c r="BR95" s="5">
        <v>27536.50429540332</v>
      </c>
      <c r="BS95" s="5">
        <v>28005.966009762942</v>
      </c>
      <c r="BT95" s="5">
        <v>28489.099635585972</v>
      </c>
      <c r="BU95" s="5">
        <v>28947.90703875952</v>
      </c>
      <c r="BV95" s="5">
        <v>29388.057596651364</v>
      </c>
      <c r="BW95" s="5">
        <v>29840.787040936986</v>
      </c>
      <c r="BX95" s="5">
        <v>30288.548374776517</v>
      </c>
      <c r="BY95" s="5">
        <v>30748.034601585081</v>
      </c>
      <c r="BZ95" s="5">
        <v>31245.068356099466</v>
      </c>
      <c r="CA95" s="5">
        <v>31737.007608245302</v>
      </c>
      <c r="CB95" s="5">
        <v>32233.412629677649</v>
      </c>
      <c r="CC95" s="5">
        <v>32728.692771890903</v>
      </c>
      <c r="CD95" s="5">
        <v>33224.280082037709</v>
      </c>
      <c r="CE95" s="5">
        <v>33723.517137195522</v>
      </c>
      <c r="CF95" s="5">
        <v>34222.837300582469</v>
      </c>
      <c r="CG95" s="5">
        <v>34722.849005649558</v>
      </c>
      <c r="CH95" s="5">
        <v>35223.004848442957</v>
      </c>
      <c r="CI95" s="5">
        <v>35724.515356318785</v>
      </c>
      <c r="CJ95" s="5">
        <v>36226.856099026882</v>
      </c>
      <c r="CK95" s="5">
        <v>36728.44665990091</v>
      </c>
      <c r="CL95" s="5">
        <v>37226.776482125126</v>
      </c>
      <c r="CM95" s="5">
        <v>37725.768534052608</v>
      </c>
      <c r="CN95" s="5">
        <v>38225.310573183539</v>
      </c>
    </row>
    <row r="96" spans="1:92" x14ac:dyDescent="0.25">
      <c r="A96" t="s">
        <v>19</v>
      </c>
      <c r="B96" s="5">
        <v>0</v>
      </c>
      <c r="C96" s="5">
        <v>0</v>
      </c>
      <c r="D96" s="5">
        <v>0</v>
      </c>
      <c r="E96" s="5">
        <v>0</v>
      </c>
      <c r="F96" s="5">
        <v>0</v>
      </c>
      <c r="G96" s="5">
        <v>0</v>
      </c>
      <c r="H96" s="5">
        <v>0</v>
      </c>
      <c r="I96" s="5">
        <v>0</v>
      </c>
      <c r="J96" s="5">
        <v>0</v>
      </c>
      <c r="K96" s="5">
        <v>3.538649E-2</v>
      </c>
      <c r="L96" s="5">
        <v>7.7863890000000005E-2</v>
      </c>
      <c r="M96" s="5">
        <v>0.120169</v>
      </c>
      <c r="N96" s="5">
        <v>0.17607700000000001</v>
      </c>
      <c r="O96" s="5">
        <v>0.23080000000000001</v>
      </c>
      <c r="P96" s="5">
        <v>0.26290999999999998</v>
      </c>
      <c r="Q96" s="5">
        <v>0.29200199999999998</v>
      </c>
      <c r="R96" s="5">
        <v>0.33033499999999999</v>
      </c>
      <c r="S96" s="5">
        <v>0.37147599999999997</v>
      </c>
      <c r="T96" s="5">
        <v>0.41302699999999998</v>
      </c>
      <c r="U96" s="5">
        <v>0.45697100000000002</v>
      </c>
      <c r="V96" s="5">
        <v>0.50315500000000002</v>
      </c>
      <c r="W96" s="5">
        <v>0.55244899999999997</v>
      </c>
      <c r="X96" s="5">
        <v>0.60516899999999996</v>
      </c>
      <c r="Y96" s="5">
        <v>0.66286</v>
      </c>
      <c r="Z96" s="5">
        <v>0.72665800000000003</v>
      </c>
      <c r="AA96" s="5">
        <v>0.79854800000000004</v>
      </c>
      <c r="AB96" s="5">
        <v>0.88074799999999998</v>
      </c>
      <c r="AC96" s="5">
        <v>0.97573100000000001</v>
      </c>
      <c r="AD96" s="5">
        <v>1.0865800000000001</v>
      </c>
      <c r="AF96" t="s">
        <v>19</v>
      </c>
      <c r="AG96" s="5">
        <v>6.7596370000000003E-2</v>
      </c>
      <c r="AH96" s="5">
        <v>0.14021900000000001</v>
      </c>
      <c r="AI96" s="5">
        <v>0.19373499999999999</v>
      </c>
      <c r="AJ96" s="5">
        <v>0.23441100000000001</v>
      </c>
      <c r="AK96" s="5">
        <v>0.27219399999999999</v>
      </c>
      <c r="AL96" s="5">
        <v>0.30301099999999997</v>
      </c>
      <c r="AM96" s="5">
        <v>0.30569400000000002</v>
      </c>
      <c r="AN96" s="5">
        <v>0.30165399999999998</v>
      </c>
      <c r="AO96" s="5">
        <v>0.28059099999999998</v>
      </c>
      <c r="AP96" s="5">
        <v>0.32542748999999999</v>
      </c>
      <c r="AQ96" s="5">
        <v>0.38328888999999999</v>
      </c>
      <c r="AR96" s="5">
        <v>0.41525999999999996</v>
      </c>
      <c r="AS96" s="5">
        <v>0.46349200000000002</v>
      </c>
      <c r="AT96" s="5">
        <v>0.50045499999999998</v>
      </c>
      <c r="AU96" s="5">
        <v>0.514656</v>
      </c>
      <c r="AV96" s="5">
        <v>0.50744199999999995</v>
      </c>
      <c r="AW96" s="5">
        <v>0.532582</v>
      </c>
      <c r="AX96" s="5">
        <v>0.556531</v>
      </c>
      <c r="AY96" s="5">
        <v>0.58208899999999997</v>
      </c>
      <c r="AZ96" s="5">
        <v>0.61714000000000002</v>
      </c>
      <c r="BA96" s="5">
        <v>0.65815400000000002</v>
      </c>
      <c r="BB96" s="5">
        <v>0.70851200000000003</v>
      </c>
      <c r="BC96" s="5">
        <v>0.76337899999999992</v>
      </c>
      <c r="BD96" s="5">
        <v>0.83162400000000003</v>
      </c>
      <c r="BE96" s="5">
        <v>0.90321899999999999</v>
      </c>
      <c r="BF96" s="5">
        <v>0.97721900000000006</v>
      </c>
      <c r="BG96" s="5">
        <v>1.0395099999999999</v>
      </c>
      <c r="BH96" s="5">
        <v>1.1158170000000001</v>
      </c>
      <c r="BI96" s="5">
        <v>1.2076170000000002</v>
      </c>
      <c r="BK96" t="s">
        <v>19</v>
      </c>
      <c r="BL96" s="5">
        <v>21414.811706829187</v>
      </c>
      <c r="BM96" s="5">
        <v>21892.83951438127</v>
      </c>
      <c r="BN96" s="5">
        <v>22363.069241474772</v>
      </c>
      <c r="BO96" s="5">
        <v>22836.410197829482</v>
      </c>
      <c r="BP96" s="5">
        <v>23315.475094464236</v>
      </c>
      <c r="BQ96" s="5">
        <v>23797.893188442136</v>
      </c>
      <c r="BR96" s="5">
        <v>24288.460399033618</v>
      </c>
      <c r="BS96" s="5">
        <v>24782.055452982549</v>
      </c>
      <c r="BT96" s="5">
        <v>25272.873890294784</v>
      </c>
      <c r="BU96" s="5">
        <v>25784.42380919186</v>
      </c>
      <c r="BV96" s="5">
        <v>26304.117322233855</v>
      </c>
      <c r="BW96" s="5">
        <v>26817.955064344162</v>
      </c>
      <c r="BX96" s="5">
        <v>27342.044311147893</v>
      </c>
      <c r="BY96" s="5">
        <v>27864.198576679384</v>
      </c>
      <c r="BZ96" s="5">
        <v>28381.411321768315</v>
      </c>
      <c r="CA96" s="5">
        <v>28892.972689514994</v>
      </c>
      <c r="CB96" s="5">
        <v>29416.547955096456</v>
      </c>
      <c r="CC96" s="5">
        <v>29941.813537518079</v>
      </c>
      <c r="CD96" s="5">
        <v>30469.555239013316</v>
      </c>
      <c r="CE96" s="5">
        <v>31002.963093562215</v>
      </c>
      <c r="CF96" s="5">
        <v>31541.243761007638</v>
      </c>
      <c r="CG96" s="5">
        <v>32085.695127644987</v>
      </c>
      <c r="CH96" s="5">
        <v>32634.93931818011</v>
      </c>
      <c r="CI96" s="5">
        <v>33192.219084939956</v>
      </c>
      <c r="CJ96" s="5">
        <v>33754.550529432912</v>
      </c>
      <c r="CK96" s="5">
        <v>34321.855193676827</v>
      </c>
      <c r="CL96" s="5">
        <v>34889.487038875166</v>
      </c>
      <c r="CM96" s="5">
        <v>35466.451861423135</v>
      </c>
      <c r="CN96" s="5">
        <v>36053.753938816873</v>
      </c>
    </row>
    <row r="97" spans="1:93" x14ac:dyDescent="0.25">
      <c r="A97" t="s">
        <v>20</v>
      </c>
      <c r="B97" s="5">
        <v>0</v>
      </c>
      <c r="C97" s="5">
        <v>0</v>
      </c>
      <c r="D97" s="5">
        <v>0</v>
      </c>
      <c r="E97" s="5">
        <v>0</v>
      </c>
      <c r="F97" s="5">
        <v>0</v>
      </c>
      <c r="G97" s="5">
        <v>0</v>
      </c>
      <c r="H97" s="5">
        <v>0</v>
      </c>
      <c r="I97" s="5">
        <v>0</v>
      </c>
      <c r="J97" s="5">
        <v>0</v>
      </c>
      <c r="K97" s="5">
        <v>-8.033382E-2</v>
      </c>
      <c r="L97" s="5">
        <v>-0.30690299999999998</v>
      </c>
      <c r="M97" s="5">
        <v>-0.466086</v>
      </c>
      <c r="N97" s="5">
        <v>-0.63565000000000005</v>
      </c>
      <c r="O97" s="5">
        <v>-0.74293600000000004</v>
      </c>
      <c r="P97" s="5">
        <v>-0.69689000000000001</v>
      </c>
      <c r="Q97" s="5">
        <v>-0.65169999999999995</v>
      </c>
      <c r="R97" s="5">
        <v>-0.61316199999999998</v>
      </c>
      <c r="S97" s="5">
        <v>-0.57788899999999999</v>
      </c>
      <c r="T97" s="5">
        <v>-0.54120500000000005</v>
      </c>
      <c r="U97" s="5">
        <v>-0.51228099999999999</v>
      </c>
      <c r="V97" s="5">
        <v>-0.48633799999999999</v>
      </c>
      <c r="W97" s="5">
        <v>-0.46422400000000003</v>
      </c>
      <c r="X97" s="5">
        <v>-0.44464500000000001</v>
      </c>
      <c r="Y97" s="5">
        <v>-0.428284</v>
      </c>
      <c r="Z97" s="5">
        <v>-0.41489199999999998</v>
      </c>
      <c r="AA97" s="5">
        <v>-0.40435500000000002</v>
      </c>
      <c r="AB97" s="5">
        <v>-0.39674199999999998</v>
      </c>
      <c r="AC97" s="5">
        <v>-0.39195000000000002</v>
      </c>
      <c r="AD97" s="5">
        <v>-0.39003100000000002</v>
      </c>
      <c r="AF97" t="s">
        <v>20</v>
      </c>
      <c r="AG97" s="5">
        <v>-3.4945409999999999E-3</v>
      </c>
      <c r="AH97" s="5">
        <v>6.995116E-3</v>
      </c>
      <c r="AI97" s="5">
        <v>1.7592650000000001E-2</v>
      </c>
      <c r="AJ97" s="5">
        <v>2.1427849999999998E-2</v>
      </c>
      <c r="AK97" s="5">
        <v>7.1292339999999996E-2</v>
      </c>
      <c r="AL97" s="5">
        <v>0.11269800000000001</v>
      </c>
      <c r="AM97" s="5">
        <v>0.116232</v>
      </c>
      <c r="AN97" s="5">
        <v>0.11380999999999999</v>
      </c>
      <c r="AO97" s="5">
        <v>0.10473399999999999</v>
      </c>
      <c r="AP97" s="5">
        <v>9.9809179999999997E-2</v>
      </c>
      <c r="AQ97" s="5">
        <v>-4.5124999999999971E-2</v>
      </c>
      <c r="AR97" s="5">
        <v>-0.18697599999999998</v>
      </c>
      <c r="AS97" s="5">
        <v>-0.34913700000000003</v>
      </c>
      <c r="AT97" s="5">
        <v>-0.47323000000000004</v>
      </c>
      <c r="AU97" s="5">
        <v>-0.45256400000000002</v>
      </c>
      <c r="AV97" s="5">
        <v>-0.46961499999999995</v>
      </c>
      <c r="AW97" s="5">
        <v>-0.44384199999999996</v>
      </c>
      <c r="AX97" s="5">
        <v>-0.42845299999999997</v>
      </c>
      <c r="AY97" s="5">
        <v>-0.40779400000000005</v>
      </c>
      <c r="AZ97" s="5">
        <v>-0.384183</v>
      </c>
      <c r="BA97" s="5">
        <v>-0.35095100000000001</v>
      </c>
      <c r="BB97" s="5">
        <v>-0.30637300000000001</v>
      </c>
      <c r="BC97" s="5">
        <v>-0.25997199999999998</v>
      </c>
      <c r="BD97" s="5">
        <v>-0.19655600000000001</v>
      </c>
      <c r="BE97" s="5">
        <v>-0.14179599999999998</v>
      </c>
      <c r="BF97" s="5">
        <v>-9.9668000000000034E-2</v>
      </c>
      <c r="BG97" s="5">
        <v>-0.10645699999999997</v>
      </c>
      <c r="BH97" s="5">
        <v>-0.11071900000000001</v>
      </c>
      <c r="BI97" s="5">
        <v>-0.11543800000000004</v>
      </c>
      <c r="BK97" t="s">
        <v>20</v>
      </c>
      <c r="BL97" s="5">
        <v>2965.0068169467381</v>
      </c>
      <c r="BM97" s="5">
        <v>3019.0413964750664</v>
      </c>
      <c r="BN97" s="5">
        <v>3071.5518988428248</v>
      </c>
      <c r="BO97" s="5">
        <v>3124.0575917350329</v>
      </c>
      <c r="BP97" s="5">
        <v>3178.0422773360037</v>
      </c>
      <c r="BQ97" s="5">
        <v>3232.636256037531</v>
      </c>
      <c r="BR97" s="5">
        <v>3288.3649592976208</v>
      </c>
      <c r="BS97" s="5">
        <v>3344.2523994930743</v>
      </c>
      <c r="BT97" s="5">
        <v>3400.9565104609987</v>
      </c>
      <c r="BU97" s="5">
        <v>3458.1363637397708</v>
      </c>
      <c r="BV97" s="5">
        <v>3510.8528600164905</v>
      </c>
      <c r="BW97" s="5">
        <v>3563.3705962740451</v>
      </c>
      <c r="BX97" s="5">
        <v>3614.1686254884366</v>
      </c>
      <c r="BY97" s="5">
        <v>3666.0210028805996</v>
      </c>
      <c r="BZ97" s="5">
        <v>3722.9467062192653</v>
      </c>
      <c r="CA97" s="5">
        <v>3778.0896722000689</v>
      </c>
      <c r="CB97" s="5">
        <v>3835.0254368844012</v>
      </c>
      <c r="CC97" s="5">
        <v>3891.4644815817164</v>
      </c>
      <c r="CD97" s="5">
        <v>3947.9959384175654</v>
      </c>
      <c r="CE97" s="5">
        <v>4004.5779140711797</v>
      </c>
      <c r="CF97" s="5">
        <v>4061.4770604885884</v>
      </c>
      <c r="CG97" s="5">
        <v>4118.7843371036779</v>
      </c>
      <c r="CH97" s="5">
        <v>4176.0997098975859</v>
      </c>
      <c r="CI97" s="5">
        <v>4234.0686392940497</v>
      </c>
      <c r="CJ97" s="5">
        <v>4291.5996091285169</v>
      </c>
      <c r="CK97" s="5">
        <v>4348.4891578204279</v>
      </c>
      <c r="CL97" s="5">
        <v>4403.0963171296844</v>
      </c>
      <c r="CM97" s="5">
        <v>4457.6112216663805</v>
      </c>
      <c r="CN97" s="5">
        <v>4511.8807854987863</v>
      </c>
    </row>
    <row r="98" spans="1:93" x14ac:dyDescent="0.25">
      <c r="A98" t="s">
        <v>21</v>
      </c>
      <c r="B98" s="5">
        <v>0</v>
      </c>
      <c r="C98" s="5">
        <v>0</v>
      </c>
      <c r="D98" s="5">
        <v>0</v>
      </c>
      <c r="E98" s="5">
        <v>0</v>
      </c>
      <c r="F98" s="5">
        <v>0</v>
      </c>
      <c r="G98" s="5">
        <v>0</v>
      </c>
      <c r="H98" s="5">
        <v>0</v>
      </c>
      <c r="I98" s="5">
        <v>0</v>
      </c>
      <c r="J98" s="5">
        <v>0</v>
      </c>
      <c r="K98" s="5">
        <v>-6.0929810000000001E-2</v>
      </c>
      <c r="L98" s="5">
        <v>-0.238423</v>
      </c>
      <c r="M98" s="5">
        <v>-0.35897899999999999</v>
      </c>
      <c r="N98" s="5">
        <v>-0.48053000000000001</v>
      </c>
      <c r="O98" s="5">
        <v>-0.55137700000000001</v>
      </c>
      <c r="P98" s="5">
        <v>-0.50808900000000001</v>
      </c>
      <c r="Q98" s="5">
        <v>-0.464389</v>
      </c>
      <c r="R98" s="5">
        <v>-0.42580499999999999</v>
      </c>
      <c r="S98" s="5">
        <v>-0.389793</v>
      </c>
      <c r="T98" s="5">
        <v>-0.35353499999999999</v>
      </c>
      <c r="U98" s="5">
        <v>-0.32345299999999999</v>
      </c>
      <c r="V98" s="5">
        <v>-0.29602699999999998</v>
      </c>
      <c r="W98" s="5">
        <v>-0.27166400000000002</v>
      </c>
      <c r="X98" s="5">
        <v>-0.249276</v>
      </c>
      <c r="Y98" s="5">
        <v>-0.22906299999999999</v>
      </c>
      <c r="Z98" s="5">
        <v>-0.210504</v>
      </c>
      <c r="AA98" s="5">
        <v>-0.19311700000000001</v>
      </c>
      <c r="AB98" s="5">
        <v>-0.17643</v>
      </c>
      <c r="AC98" s="5">
        <v>-0.160082</v>
      </c>
      <c r="AD98" s="5">
        <v>-0.14355100000000001</v>
      </c>
      <c r="AF98" t="s">
        <v>21</v>
      </c>
      <c r="AG98" s="5">
        <v>1.2065050000000001E-3</v>
      </c>
      <c r="AH98" s="5">
        <v>1.7097069999999999E-2</v>
      </c>
      <c r="AI98" s="5">
        <v>3.1253740000000002E-2</v>
      </c>
      <c r="AJ98" s="5">
        <v>3.8978150000000003E-2</v>
      </c>
      <c r="AK98" s="5">
        <v>2.9570780000000001E-2</v>
      </c>
      <c r="AL98" s="5">
        <v>3.7335840000000002E-2</v>
      </c>
      <c r="AM98" s="5">
        <v>2.6951699999999999E-2</v>
      </c>
      <c r="AN98" s="5">
        <v>1.8021019999999999E-2</v>
      </c>
      <c r="AO98" s="5">
        <v>1.822761E-3</v>
      </c>
      <c r="AP98" s="5">
        <v>-8.7319320000000006E-2</v>
      </c>
      <c r="AQ98" s="5">
        <v>-0.25822222</v>
      </c>
      <c r="AR98" s="5">
        <v>-0.39189525999999997</v>
      </c>
      <c r="AS98" s="5">
        <v>-0.52464116999999999</v>
      </c>
      <c r="AT98" s="5">
        <v>-0.61433329000000003</v>
      </c>
      <c r="AU98" s="5">
        <v>-0.58563514000000005</v>
      </c>
      <c r="AV98" s="5">
        <v>-0.57303700000000002</v>
      </c>
      <c r="AW98" s="5">
        <v>-0.54499299999999995</v>
      </c>
      <c r="AX98" s="5">
        <v>-0.52299300000000004</v>
      </c>
      <c r="AY98" s="5">
        <v>-0.50035499999999999</v>
      </c>
      <c r="AZ98" s="5">
        <v>-0.47280100000000003</v>
      </c>
      <c r="BA98" s="5">
        <v>-0.44483399999999995</v>
      </c>
      <c r="BB98" s="5">
        <v>-0.41471500000000006</v>
      </c>
      <c r="BC98" s="5">
        <v>-0.38586100000000001</v>
      </c>
      <c r="BD98" s="5">
        <v>-0.35192599999999996</v>
      </c>
      <c r="BE98" s="5">
        <v>-0.32062499999999999</v>
      </c>
      <c r="BF98" s="5">
        <v>-0.29525000000000001</v>
      </c>
      <c r="BG98" s="5">
        <v>-0.28913500000000003</v>
      </c>
      <c r="BH98" s="5">
        <v>-0.28156599999999998</v>
      </c>
      <c r="BI98" s="5">
        <v>-0.27327400000000002</v>
      </c>
      <c r="BK98" t="s">
        <v>21</v>
      </c>
      <c r="BL98" s="5">
        <v>9829.9732959031116</v>
      </c>
      <c r="BM98" s="5">
        <v>10016.940395623935</v>
      </c>
      <c r="BN98" s="5">
        <v>10199.371923042467</v>
      </c>
      <c r="BO98" s="5">
        <v>10382.526129191114</v>
      </c>
      <c r="BP98" s="5">
        <v>10565.126747990867</v>
      </c>
      <c r="BQ98" s="5">
        <v>10752.728501477615</v>
      </c>
      <c r="BR98" s="5">
        <v>10948.072242656694</v>
      </c>
      <c r="BS98" s="5">
        <v>11145.320322978225</v>
      </c>
      <c r="BT98" s="5">
        <v>11346.259332163118</v>
      </c>
      <c r="BU98" s="5">
        <v>11540.382911243451</v>
      </c>
      <c r="BV98" s="5">
        <v>11726.691841294551</v>
      </c>
      <c r="BW98" s="5">
        <v>11916.615881913565</v>
      </c>
      <c r="BX98" s="5">
        <v>12104.108931808676</v>
      </c>
      <c r="BY98" s="5">
        <v>12296.20726619669</v>
      </c>
      <c r="BZ98" s="5">
        <v>12502.771535504846</v>
      </c>
      <c r="CA98" s="5">
        <v>12706.768901790541</v>
      </c>
      <c r="CB98" s="5">
        <v>12913.623288317787</v>
      </c>
      <c r="CC98" s="5">
        <v>13119.916871505637</v>
      </c>
      <c r="CD98" s="5">
        <v>13326.440208579448</v>
      </c>
      <c r="CE98" s="5">
        <v>13534.021659578226</v>
      </c>
      <c r="CF98" s="5">
        <v>13742.022401267155</v>
      </c>
      <c r="CG98" s="5">
        <v>13950.701099958276</v>
      </c>
      <c r="CH98" s="5">
        <v>14159.517928808211</v>
      </c>
      <c r="CI98" s="5">
        <v>14369.390255261476</v>
      </c>
      <c r="CJ98" s="5">
        <v>14579.183387417124</v>
      </c>
      <c r="CK98" s="5">
        <v>14788.356046301669</v>
      </c>
      <c r="CL98" s="5">
        <v>14994.819001095126</v>
      </c>
      <c r="CM98" s="5">
        <v>15201.536746928043</v>
      </c>
      <c r="CN98" s="5">
        <v>15408.359437641759</v>
      </c>
    </row>
    <row r="99" spans="1:93" x14ac:dyDescent="0.25">
      <c r="A99" t="s">
        <v>22</v>
      </c>
      <c r="B99" s="5">
        <v>0</v>
      </c>
      <c r="C99" s="5">
        <v>0</v>
      </c>
      <c r="D99" s="5">
        <v>0</v>
      </c>
      <c r="E99" s="5">
        <v>0</v>
      </c>
      <c r="F99" s="5">
        <v>0</v>
      </c>
      <c r="G99" s="5">
        <v>0</v>
      </c>
      <c r="H99" s="5">
        <v>0</v>
      </c>
      <c r="I99" s="5">
        <v>0</v>
      </c>
      <c r="J99" s="5">
        <v>0</v>
      </c>
      <c r="K99" s="5">
        <v>-0.100574</v>
      </c>
      <c r="L99" s="5">
        <v>-0.31287599999999999</v>
      </c>
      <c r="M99" s="5">
        <v>-0.459785</v>
      </c>
      <c r="N99" s="5">
        <v>-0.60349299999999995</v>
      </c>
      <c r="O99" s="5">
        <v>-0.69025400000000003</v>
      </c>
      <c r="P99" s="5">
        <v>-0.65492700000000004</v>
      </c>
      <c r="Q99" s="5">
        <v>-0.61517900000000003</v>
      </c>
      <c r="R99" s="5">
        <v>-0.57828900000000005</v>
      </c>
      <c r="S99" s="5">
        <v>-0.54107400000000005</v>
      </c>
      <c r="T99" s="5">
        <v>-0.50142299999999995</v>
      </c>
      <c r="U99" s="5">
        <v>-0.46727800000000003</v>
      </c>
      <c r="V99" s="5">
        <v>-0.43435200000000002</v>
      </c>
      <c r="W99" s="5">
        <v>-0.40340199999999998</v>
      </c>
      <c r="X99" s="5">
        <v>-0.37341999999999997</v>
      </c>
      <c r="Y99" s="5">
        <v>-0.34483000000000003</v>
      </c>
      <c r="Z99" s="5">
        <v>-0.31720199999999998</v>
      </c>
      <c r="AA99" s="5">
        <v>-0.29015000000000002</v>
      </c>
      <c r="AB99" s="5">
        <v>-0.26331199999999999</v>
      </c>
      <c r="AC99" s="5">
        <v>-0.236403</v>
      </c>
      <c r="AD99" s="5">
        <v>-0.20899899999999999</v>
      </c>
      <c r="AF99" t="s">
        <v>22</v>
      </c>
      <c r="AG99" s="5">
        <v>-5.6216700000000001E-2</v>
      </c>
      <c r="AH99" s="5">
        <v>-5.204102E-2</v>
      </c>
      <c r="AI99" s="5">
        <v>-3.9008769999999998E-2</v>
      </c>
      <c r="AJ99" s="5">
        <v>-3.1638619999999999E-2</v>
      </c>
      <c r="AK99" s="5">
        <v>-7.8473879999999996E-2</v>
      </c>
      <c r="AL99" s="5">
        <v>-9.6278329999999995E-2</v>
      </c>
      <c r="AM99" s="5">
        <v>-0.118316</v>
      </c>
      <c r="AN99" s="5">
        <v>-0.13014500000000001</v>
      </c>
      <c r="AO99" s="5">
        <v>-0.148337</v>
      </c>
      <c r="AP99" s="5">
        <v>-0.33977599999999997</v>
      </c>
      <c r="AQ99" s="5">
        <v>-0.59896199999999999</v>
      </c>
      <c r="AR99" s="5">
        <v>-0.78475000000000006</v>
      </c>
      <c r="AS99" s="5">
        <v>-0.95735399999999993</v>
      </c>
      <c r="AT99" s="5">
        <v>-1.071922</v>
      </c>
      <c r="AU99" s="5">
        <v>-1.0508030000000002</v>
      </c>
      <c r="AV99" s="5">
        <v>-1.0326550000000001</v>
      </c>
      <c r="AW99" s="5">
        <v>-1.012202</v>
      </c>
      <c r="AX99" s="5">
        <v>-0.99322100000000013</v>
      </c>
      <c r="AY99" s="5">
        <v>-0.97309099999999993</v>
      </c>
      <c r="AZ99" s="5">
        <v>-0.94347000000000003</v>
      </c>
      <c r="BA99" s="5">
        <v>-0.91698299999999999</v>
      </c>
      <c r="BB99" s="5">
        <v>-0.89218799999999998</v>
      </c>
      <c r="BC99" s="5">
        <v>-0.86899999999999999</v>
      </c>
      <c r="BD99" s="5">
        <v>-0.84593800000000008</v>
      </c>
      <c r="BE99" s="5">
        <v>-0.82120700000000002</v>
      </c>
      <c r="BF99" s="5">
        <v>-0.79901699999999998</v>
      </c>
      <c r="BG99" s="5">
        <v>-0.78208</v>
      </c>
      <c r="BH99" s="5">
        <v>-0.76497500000000007</v>
      </c>
      <c r="BI99" s="5">
        <v>-0.747641</v>
      </c>
      <c r="BK99" t="s">
        <v>22</v>
      </c>
      <c r="BL99" s="5">
        <v>10090.342528016188</v>
      </c>
      <c r="BM99" s="5">
        <v>10264.403016473467</v>
      </c>
      <c r="BN99" s="5">
        <v>10431.810256185578</v>
      </c>
      <c r="BO99" s="5">
        <v>10597.967145721419</v>
      </c>
      <c r="BP99" s="5">
        <v>10758.028186942634</v>
      </c>
      <c r="BQ99" s="5">
        <v>10920.034893556038</v>
      </c>
      <c r="BR99" s="5">
        <v>11091.41084357856</v>
      </c>
      <c r="BS99" s="5">
        <v>11264.816541636483</v>
      </c>
      <c r="BT99" s="5">
        <v>11451.323106616597</v>
      </c>
      <c r="BU99" s="5">
        <v>11620.177224151259</v>
      </c>
      <c r="BV99" s="5">
        <v>11783.317799885253</v>
      </c>
      <c r="BW99" s="5">
        <v>11954.268386281776</v>
      </c>
      <c r="BX99" s="5">
        <v>12122.848612563472</v>
      </c>
      <c r="BY99" s="5">
        <v>12296.976479162258</v>
      </c>
      <c r="BZ99" s="5">
        <v>12487.296964401736</v>
      </c>
      <c r="CA99" s="5">
        <v>12676.297327538503</v>
      </c>
      <c r="CB99" s="5">
        <v>12866.223337099203</v>
      </c>
      <c r="CC99" s="5">
        <v>13055.898765964139</v>
      </c>
      <c r="CD99" s="5">
        <v>13245.658047258852</v>
      </c>
      <c r="CE99" s="5">
        <v>13436.856341357516</v>
      </c>
      <c r="CF99" s="5">
        <v>13627.883839420485</v>
      </c>
      <c r="CG99" s="5">
        <v>13818.855943137511</v>
      </c>
      <c r="CH99" s="5">
        <v>14009.722966842317</v>
      </c>
      <c r="CI99" s="5">
        <v>14200.683360296509</v>
      </c>
      <c r="CJ99" s="5">
        <v>14391.974837619178</v>
      </c>
      <c r="CK99" s="5">
        <v>14582.947326088419</v>
      </c>
      <c r="CL99" s="5">
        <v>14773.137957007582</v>
      </c>
      <c r="CM99" s="5">
        <v>14963.262060952427</v>
      </c>
      <c r="CN99" s="5">
        <v>15153.292297351289</v>
      </c>
    </row>
    <row r="100" spans="1:93" x14ac:dyDescent="0.25">
      <c r="A100" t="s">
        <v>23</v>
      </c>
      <c r="B100" s="5">
        <v>0</v>
      </c>
      <c r="C100" s="5">
        <v>0</v>
      </c>
      <c r="D100" s="5">
        <v>0</v>
      </c>
      <c r="E100" s="5">
        <v>0</v>
      </c>
      <c r="F100" s="5">
        <v>0</v>
      </c>
      <c r="G100" s="5">
        <v>0</v>
      </c>
      <c r="H100" s="5">
        <v>0</v>
      </c>
      <c r="I100" s="5">
        <v>0</v>
      </c>
      <c r="J100" s="5">
        <v>0</v>
      </c>
      <c r="K100" s="5">
        <v>-5.4303230000000001E-2</v>
      </c>
      <c r="L100" s="5">
        <v>-0.220496</v>
      </c>
      <c r="M100" s="5">
        <v>-0.33823999999999999</v>
      </c>
      <c r="N100" s="5">
        <v>-0.459368</v>
      </c>
      <c r="O100" s="5">
        <v>-0.53225599999999995</v>
      </c>
      <c r="P100" s="5">
        <v>-0.49534</v>
      </c>
      <c r="Q100" s="5">
        <v>-0.45792300000000002</v>
      </c>
      <c r="R100" s="5">
        <v>-0.42324400000000001</v>
      </c>
      <c r="S100" s="5">
        <v>-0.39013199999999998</v>
      </c>
      <c r="T100" s="5">
        <v>-0.35586400000000001</v>
      </c>
      <c r="U100" s="5">
        <v>-0.32716800000000001</v>
      </c>
      <c r="V100" s="5">
        <v>-0.30019699999999999</v>
      </c>
      <c r="W100" s="5">
        <v>-0.275474</v>
      </c>
      <c r="X100" s="5">
        <v>-0.25195899999999999</v>
      </c>
      <c r="Y100" s="5">
        <v>-0.22987099999999999</v>
      </c>
      <c r="Z100" s="5">
        <v>-0.208729</v>
      </c>
      <c r="AA100" s="5">
        <v>-0.187912</v>
      </c>
      <c r="AB100" s="5">
        <v>-0.16683899999999999</v>
      </c>
      <c r="AC100" s="5">
        <v>-0.14502799999999999</v>
      </c>
      <c r="AD100" s="5">
        <v>-0.12181</v>
      </c>
      <c r="AF100" t="s">
        <v>23</v>
      </c>
      <c r="AG100" s="5">
        <v>7.4850969999999996E-3</v>
      </c>
      <c r="AH100" s="5">
        <v>3.8751029999999999E-2</v>
      </c>
      <c r="AI100" s="5">
        <v>6.6523429999999995E-2</v>
      </c>
      <c r="AJ100" s="5">
        <v>8.3461309999999997E-2</v>
      </c>
      <c r="AK100" s="5">
        <v>6.744166E-2</v>
      </c>
      <c r="AL100" s="5">
        <v>6.2856789999999996E-2</v>
      </c>
      <c r="AM100" s="5">
        <v>4.0477779999999998E-2</v>
      </c>
      <c r="AN100" s="5">
        <v>2.4599800000000002E-2</v>
      </c>
      <c r="AO100" s="5">
        <v>-3.1649579999999998E-3</v>
      </c>
      <c r="AP100" s="5">
        <v>-0.13151009</v>
      </c>
      <c r="AQ100" s="5">
        <v>-0.33987699999999998</v>
      </c>
      <c r="AR100" s="5">
        <v>-0.50128399999999995</v>
      </c>
      <c r="AS100" s="5">
        <v>-0.65691199999999994</v>
      </c>
      <c r="AT100" s="5">
        <v>-0.76634099999999994</v>
      </c>
      <c r="AU100" s="5">
        <v>-0.75067799999999996</v>
      </c>
      <c r="AV100" s="5">
        <v>-0.74665200000000009</v>
      </c>
      <c r="AW100" s="5">
        <v>-0.73332400000000009</v>
      </c>
      <c r="AX100" s="5">
        <v>-0.72445899999999996</v>
      </c>
      <c r="AY100" s="5">
        <v>-0.71495799999999998</v>
      </c>
      <c r="AZ100" s="5">
        <v>-0.69339799999999996</v>
      </c>
      <c r="BA100" s="5">
        <v>-0.67305400000000004</v>
      </c>
      <c r="BB100" s="5">
        <v>-0.65282799999999996</v>
      </c>
      <c r="BC100" s="5">
        <v>-0.63391799999999998</v>
      </c>
      <c r="BD100" s="5">
        <v>-0.61248900000000006</v>
      </c>
      <c r="BE100" s="5">
        <v>-0.58964700000000003</v>
      </c>
      <c r="BF100" s="5">
        <v>-0.57038199999999994</v>
      </c>
      <c r="BG100" s="5">
        <v>-0.562114</v>
      </c>
      <c r="BH100" s="5">
        <v>-0.552145</v>
      </c>
      <c r="BI100" s="5">
        <v>-0.54064199999999996</v>
      </c>
      <c r="BK100" t="s">
        <v>23</v>
      </c>
      <c r="BL100" s="5">
        <v>12589.450302354144</v>
      </c>
      <c r="BM100" s="5">
        <v>12825.542705873213</v>
      </c>
      <c r="BN100" s="5">
        <v>13054.748041944449</v>
      </c>
      <c r="BO100" s="5">
        <v>13283.259548966031</v>
      </c>
      <c r="BP100" s="5">
        <v>13508.271388289895</v>
      </c>
      <c r="BQ100" s="5">
        <v>13738.24838243458</v>
      </c>
      <c r="BR100" s="5">
        <v>13977.811932558112</v>
      </c>
      <c r="BS100" s="5">
        <v>14220.779742702316</v>
      </c>
      <c r="BT100" s="5">
        <v>14468.854057601353</v>
      </c>
      <c r="BU100" s="5">
        <v>14705.127231332339</v>
      </c>
      <c r="BV100" s="5">
        <v>14932.831008122155</v>
      </c>
      <c r="BW100" s="5">
        <v>15166.191412311668</v>
      </c>
      <c r="BX100" s="5">
        <v>15398.298807804322</v>
      </c>
      <c r="BY100" s="5">
        <v>15636.141177281123</v>
      </c>
      <c r="BZ100" s="5">
        <v>15893.186919904689</v>
      </c>
      <c r="CA100" s="5">
        <v>16147.216043976254</v>
      </c>
      <c r="CB100" s="5">
        <v>16403.948537281813</v>
      </c>
      <c r="CC100" s="5">
        <v>16660.040305732811</v>
      </c>
      <c r="CD100" s="5">
        <v>16916.309533876232</v>
      </c>
      <c r="CE100" s="5">
        <v>17175.001054361019</v>
      </c>
      <c r="CF100" s="5">
        <v>17433.893635957331</v>
      </c>
      <c r="CG100" s="5">
        <v>17693.191716423516</v>
      </c>
      <c r="CH100" s="5">
        <v>17952.619832237448</v>
      </c>
      <c r="CI100" s="5">
        <v>18212.874493279247</v>
      </c>
      <c r="CJ100" s="5">
        <v>18473.758947154151</v>
      </c>
      <c r="CK100" s="5">
        <v>18734.306988431064</v>
      </c>
      <c r="CL100" s="5">
        <v>18993.03688995538</v>
      </c>
      <c r="CM100" s="5">
        <v>19252.238703083811</v>
      </c>
      <c r="CN100" s="5">
        <v>19511.874369101326</v>
      </c>
    </row>
    <row r="101" spans="1:93" x14ac:dyDescent="0.25">
      <c r="A101" t="s">
        <v>24</v>
      </c>
      <c r="B101" s="5">
        <v>0</v>
      </c>
      <c r="C101" s="5">
        <v>0</v>
      </c>
      <c r="D101" s="5">
        <v>0</v>
      </c>
      <c r="E101" s="5">
        <v>0</v>
      </c>
      <c r="F101" s="5">
        <v>0</v>
      </c>
      <c r="G101" s="5">
        <v>0</v>
      </c>
      <c r="H101" s="5">
        <v>0</v>
      </c>
      <c r="I101" s="5">
        <v>0</v>
      </c>
      <c r="J101" s="5">
        <v>0</v>
      </c>
      <c r="K101" s="5">
        <v>-3.0490369999999999E-2</v>
      </c>
      <c r="L101" s="5">
        <v>-0.116109</v>
      </c>
      <c r="M101" s="5">
        <v>-0.18010100000000001</v>
      </c>
      <c r="N101" s="5">
        <v>-0.24197299999999999</v>
      </c>
      <c r="O101" s="5">
        <v>-0.280779</v>
      </c>
      <c r="P101" s="5">
        <v>-0.27122400000000002</v>
      </c>
      <c r="Q101" s="5">
        <v>-0.25368400000000002</v>
      </c>
      <c r="R101" s="5">
        <v>-0.234148</v>
      </c>
      <c r="S101" s="5">
        <v>-0.21208099999999999</v>
      </c>
      <c r="T101" s="5">
        <v>-0.188886</v>
      </c>
      <c r="U101" s="5">
        <v>-0.168097</v>
      </c>
      <c r="V101" s="5">
        <v>-0.14827199999999999</v>
      </c>
      <c r="W101" s="5">
        <v>-0.12967799999999999</v>
      </c>
      <c r="X101" s="5">
        <v>-0.111942</v>
      </c>
      <c r="Y101" s="5">
        <v>-9.4966460000000003E-2</v>
      </c>
      <c r="Z101" s="5">
        <v>-7.8329449999999995E-2</v>
      </c>
      <c r="AA101" s="5">
        <v>-6.1548810000000002E-2</v>
      </c>
      <c r="AB101" s="5">
        <v>-4.405266E-2</v>
      </c>
      <c r="AC101" s="5">
        <v>-2.5338659999999999E-2</v>
      </c>
      <c r="AD101" s="5">
        <v>-4.7357509999999998E-3</v>
      </c>
      <c r="AF101" t="s">
        <v>24</v>
      </c>
      <c r="AG101" s="5">
        <v>5.1956440000000001E-3</v>
      </c>
      <c r="AH101" s="5">
        <v>1.4522449999999999E-2</v>
      </c>
      <c r="AI101" s="5">
        <v>2.430678E-2</v>
      </c>
      <c r="AJ101" s="5">
        <v>3.1963829999999999E-2</v>
      </c>
      <c r="AK101" s="5">
        <v>6.2278480000000002E-3</v>
      </c>
      <c r="AL101" s="5">
        <v>-9.1933019999999996E-4</v>
      </c>
      <c r="AM101" s="5">
        <v>-8.8684939999999993E-3</v>
      </c>
      <c r="AN101" s="5">
        <v>-1.453102E-2</v>
      </c>
      <c r="AO101" s="5">
        <v>-2.273437E-2</v>
      </c>
      <c r="AP101" s="5">
        <v>-9.7796040000000001E-2</v>
      </c>
      <c r="AQ101" s="5">
        <v>-0.19865960999999999</v>
      </c>
      <c r="AR101" s="5">
        <v>-0.27406170000000002</v>
      </c>
      <c r="AS101" s="5">
        <v>-0.34285199999999999</v>
      </c>
      <c r="AT101" s="5">
        <v>-0.38790000000000002</v>
      </c>
      <c r="AU101" s="5">
        <v>-0.38134900000000005</v>
      </c>
      <c r="AV101" s="5">
        <v>-0.36978900000000003</v>
      </c>
      <c r="AW101" s="5">
        <v>-0.35335699999999998</v>
      </c>
      <c r="AX101" s="5">
        <v>-0.33480599999999999</v>
      </c>
      <c r="AY101" s="5">
        <v>-0.31588499999999997</v>
      </c>
      <c r="AZ101" s="5">
        <v>-0.29433900000000002</v>
      </c>
      <c r="BA101" s="5">
        <v>-0.27432699999999999</v>
      </c>
      <c r="BB101" s="5">
        <v>-0.25482899999999997</v>
      </c>
      <c r="BC101" s="5">
        <v>-0.23629699999999998</v>
      </c>
      <c r="BD101" s="5">
        <v>-0.21752146</v>
      </c>
      <c r="BE101" s="5">
        <v>-0.19864145</v>
      </c>
      <c r="BF101" s="5">
        <v>-0.18066081000000001</v>
      </c>
      <c r="BG101" s="5">
        <v>-0.16547666</v>
      </c>
      <c r="BH101" s="5">
        <v>-0.14978466000000001</v>
      </c>
      <c r="BI101" s="5">
        <v>-0.132862751</v>
      </c>
      <c r="BK101" t="s">
        <v>24</v>
      </c>
      <c r="BL101" s="5">
        <v>40651.411585079084</v>
      </c>
      <c r="BM101" s="5">
        <v>41455.508664992587</v>
      </c>
      <c r="BN101" s="5">
        <v>42252.155043737846</v>
      </c>
      <c r="BO101" s="5">
        <v>43054.59984985966</v>
      </c>
      <c r="BP101" s="5">
        <v>43850.407614974509</v>
      </c>
      <c r="BQ101" s="5">
        <v>44664.819517785152</v>
      </c>
      <c r="BR101" s="5">
        <v>45508.479589645431</v>
      </c>
      <c r="BS101" s="5">
        <v>46365.240912456611</v>
      </c>
      <c r="BT101" s="5">
        <v>47240.088106031886</v>
      </c>
      <c r="BU101" s="5">
        <v>48092.596037230687</v>
      </c>
      <c r="BV101" s="5">
        <v>48940.998774467873</v>
      </c>
      <c r="BW101" s="5">
        <v>49805.647103814292</v>
      </c>
      <c r="BX101" s="5">
        <v>50670.628700107984</v>
      </c>
      <c r="BY101" s="5">
        <v>51549.71474346349</v>
      </c>
      <c r="BZ101" s="5">
        <v>52458.129861266832</v>
      </c>
      <c r="CA101" s="5">
        <v>53371.37077229112</v>
      </c>
      <c r="CB101" s="5">
        <v>54291.169856375207</v>
      </c>
      <c r="CC101" s="5">
        <v>55215.591382116014</v>
      </c>
      <c r="CD101" s="5">
        <v>56143.373647910856</v>
      </c>
      <c r="CE101" s="5">
        <v>57076.536705878265</v>
      </c>
      <c r="CF101" s="5">
        <v>58013.080957287464</v>
      </c>
      <c r="CG101" s="5">
        <v>58953.145147438998</v>
      </c>
      <c r="CH101" s="5">
        <v>59896.172709753082</v>
      </c>
      <c r="CI101" s="5">
        <v>60842.912513505551</v>
      </c>
      <c r="CJ101" s="5">
        <v>61793.128713044447</v>
      </c>
      <c r="CK101" s="5">
        <v>62746.059257654146</v>
      </c>
      <c r="CL101" s="5">
        <v>63700.276604949162</v>
      </c>
      <c r="CM101" s="5">
        <v>64657.60399357706</v>
      </c>
      <c r="CN101" s="5">
        <v>65618.316295195444</v>
      </c>
    </row>
    <row r="102" spans="1:93" x14ac:dyDescent="0.25">
      <c r="A102" t="s">
        <v>25</v>
      </c>
      <c r="B102" s="5">
        <v>0</v>
      </c>
      <c r="C102" s="5">
        <v>0</v>
      </c>
      <c r="D102" s="5">
        <v>0</v>
      </c>
      <c r="E102" s="5">
        <v>0</v>
      </c>
      <c r="F102" s="5">
        <v>0</v>
      </c>
      <c r="G102" s="5">
        <v>0</v>
      </c>
      <c r="H102" s="5">
        <v>0</v>
      </c>
      <c r="I102" s="5">
        <v>0</v>
      </c>
      <c r="J102" s="5">
        <v>0</v>
      </c>
      <c r="K102" s="5">
        <v>-6.9033579999999997E-2</v>
      </c>
      <c r="L102" s="5">
        <v>-0.27221299999999998</v>
      </c>
      <c r="M102" s="5">
        <v>-0.41450399999999998</v>
      </c>
      <c r="N102" s="5">
        <v>-0.56303599999999998</v>
      </c>
      <c r="O102" s="5">
        <v>-0.65573099999999995</v>
      </c>
      <c r="P102" s="5">
        <v>-0.61528700000000003</v>
      </c>
      <c r="Q102" s="5">
        <v>-0.57325199999999998</v>
      </c>
      <c r="R102" s="5">
        <v>-0.53667799999999999</v>
      </c>
      <c r="S102" s="5">
        <v>-0.50223499999999999</v>
      </c>
      <c r="T102" s="5">
        <v>-0.466362</v>
      </c>
      <c r="U102" s="5">
        <v>-0.43693700000000002</v>
      </c>
      <c r="V102" s="5">
        <v>-0.41017999999999999</v>
      </c>
      <c r="W102" s="5">
        <v>-0.38690999999999998</v>
      </c>
      <c r="X102" s="5">
        <v>-0.36610599999999999</v>
      </c>
      <c r="Y102" s="5">
        <v>-0.34836400000000001</v>
      </c>
      <c r="Z102" s="5">
        <v>-0.33341399999999999</v>
      </c>
      <c r="AA102" s="5">
        <v>-0.32115300000000002</v>
      </c>
      <c r="AB102" s="5">
        <v>-0.31157899999999999</v>
      </c>
      <c r="AC102" s="5">
        <v>-0.30456100000000003</v>
      </c>
      <c r="AD102" s="5">
        <v>-0.30003200000000002</v>
      </c>
      <c r="AF102" t="s">
        <v>25</v>
      </c>
      <c r="AG102" s="5">
        <v>5.1925490000000003E-3</v>
      </c>
      <c r="AH102" s="5">
        <v>1.531825E-2</v>
      </c>
      <c r="AI102" s="5">
        <v>2.1354069999999999E-2</v>
      </c>
      <c r="AJ102" s="5">
        <v>2.211132E-2</v>
      </c>
      <c r="AK102" s="5">
        <v>7.1633959999999997E-2</v>
      </c>
      <c r="AL102" s="5">
        <v>0.112984</v>
      </c>
      <c r="AM102" s="5">
        <v>0.12125</v>
      </c>
      <c r="AN102" s="5">
        <v>0.123888</v>
      </c>
      <c r="AO102" s="5">
        <v>0.12123100000000001</v>
      </c>
      <c r="AP102" s="5">
        <v>0.14879342000000001</v>
      </c>
      <c r="AQ102" s="5">
        <v>4.4004000000000043E-2</v>
      </c>
      <c r="AR102" s="5">
        <v>-6.4593999999999985E-2</v>
      </c>
      <c r="AS102" s="5">
        <v>-0.19069999999999998</v>
      </c>
      <c r="AT102" s="5">
        <v>-0.28639899999999996</v>
      </c>
      <c r="AU102" s="5">
        <v>-0.26232000000000005</v>
      </c>
      <c r="AV102" s="5">
        <v>-0.27450799999999997</v>
      </c>
      <c r="AW102" s="5">
        <v>-0.24393100000000001</v>
      </c>
      <c r="AX102" s="5">
        <v>-0.22237399999999996</v>
      </c>
      <c r="AY102" s="5">
        <v>-0.19505</v>
      </c>
      <c r="AZ102" s="5">
        <v>-0.16761200000000004</v>
      </c>
      <c r="BA102" s="5">
        <v>-0.13103799999999999</v>
      </c>
      <c r="BB102" s="5">
        <v>-8.1937999999999955E-2</v>
      </c>
      <c r="BC102" s="5">
        <v>-3.027599999999997E-2</v>
      </c>
      <c r="BD102" s="5">
        <v>3.9185999999999999E-2</v>
      </c>
      <c r="BE102" s="5">
        <v>9.967100000000001E-2</v>
      </c>
      <c r="BF102" s="5">
        <v>0.147922</v>
      </c>
      <c r="BG102" s="5">
        <v>0.14791599999999999</v>
      </c>
      <c r="BH102" s="5">
        <v>0.15039199999999997</v>
      </c>
      <c r="BI102" s="5">
        <v>0.15267899999999995</v>
      </c>
      <c r="BK102" t="s">
        <v>25</v>
      </c>
      <c r="BL102" s="5">
        <v>2798.2027608097433</v>
      </c>
      <c r="BM102" s="5">
        <v>2849.581402884015</v>
      </c>
      <c r="BN102" s="5">
        <v>2899.3789612193891</v>
      </c>
      <c r="BO102" s="5">
        <v>2949.2152425904419</v>
      </c>
      <c r="BP102" s="5">
        <v>3000.6292119859331</v>
      </c>
      <c r="BQ102" s="5">
        <v>3052.6594827327363</v>
      </c>
      <c r="BR102" s="5">
        <v>3105.9833806999941</v>
      </c>
      <c r="BS102" s="5">
        <v>3159.4963792152294</v>
      </c>
      <c r="BT102" s="5">
        <v>3214.3809238135691</v>
      </c>
      <c r="BU102" s="5">
        <v>3270.6268823943951</v>
      </c>
      <c r="BV102" s="5">
        <v>3322.9180912790948</v>
      </c>
      <c r="BW102" s="5">
        <v>3374.9446822621612</v>
      </c>
      <c r="BX102" s="5">
        <v>3425.3035392662277</v>
      </c>
      <c r="BY102" s="5">
        <v>3476.4516419666847</v>
      </c>
      <c r="BZ102" s="5">
        <v>3531.6230967225474</v>
      </c>
      <c r="CA102" s="5">
        <v>3585.301749536668</v>
      </c>
      <c r="CB102" s="5">
        <v>3640.6865953902643</v>
      </c>
      <c r="CC102" s="5">
        <v>3695.733852332788</v>
      </c>
      <c r="CD102" s="5">
        <v>3750.975358554304</v>
      </c>
      <c r="CE102" s="5">
        <v>3806.2496440778018</v>
      </c>
      <c r="CF102" s="5">
        <v>3861.8965357947586</v>
      </c>
      <c r="CG102" s="5">
        <v>3918.0641605448964</v>
      </c>
      <c r="CH102" s="5">
        <v>3974.3573303267344</v>
      </c>
      <c r="CI102" s="5">
        <v>4031.3934192964207</v>
      </c>
      <c r="CJ102" s="5">
        <v>4088.0914764798667</v>
      </c>
      <c r="CK102" s="5">
        <v>4144.2872901958945</v>
      </c>
      <c r="CL102" s="5">
        <v>4198.4321527965785</v>
      </c>
      <c r="CM102" s="5">
        <v>4252.5799476345273</v>
      </c>
      <c r="CN102" s="5">
        <v>4306.5993012223735</v>
      </c>
    </row>
    <row r="103" spans="1:93" x14ac:dyDescent="0.25">
      <c r="A103" t="s">
        <v>26</v>
      </c>
      <c r="B103" s="5">
        <v>0</v>
      </c>
      <c r="C103" s="5">
        <v>0</v>
      </c>
      <c r="D103" s="5">
        <v>0</v>
      </c>
      <c r="E103" s="5">
        <v>0</v>
      </c>
      <c r="F103" s="5">
        <v>0</v>
      </c>
      <c r="G103" s="5">
        <v>0</v>
      </c>
      <c r="H103" s="5">
        <v>0</v>
      </c>
      <c r="I103" s="5">
        <v>0</v>
      </c>
      <c r="J103" s="5">
        <v>0</v>
      </c>
      <c r="K103" s="5">
        <v>-5.295739E-2</v>
      </c>
      <c r="L103" s="5">
        <v>-0.201816</v>
      </c>
      <c r="M103" s="5">
        <v>-0.30830200000000002</v>
      </c>
      <c r="N103" s="5">
        <v>-0.413157</v>
      </c>
      <c r="O103" s="5">
        <v>-0.47872799999999999</v>
      </c>
      <c r="P103" s="5">
        <v>-0.459563</v>
      </c>
      <c r="Q103" s="5">
        <v>-0.43160399999999999</v>
      </c>
      <c r="R103" s="5">
        <v>-0.40756599999999998</v>
      </c>
      <c r="S103" s="5">
        <v>-0.38357599999999997</v>
      </c>
      <c r="T103" s="5">
        <v>-0.35907499999999998</v>
      </c>
      <c r="U103" s="5">
        <v>-0.33911999999999998</v>
      </c>
      <c r="V103" s="5">
        <v>-0.321795</v>
      </c>
      <c r="W103" s="5">
        <v>-0.30761300000000003</v>
      </c>
      <c r="X103" s="5">
        <v>-0.29591699999999999</v>
      </c>
      <c r="Y103" s="5">
        <v>-0.28704499999999999</v>
      </c>
      <c r="Z103" s="5">
        <v>-0.28059499999999998</v>
      </c>
      <c r="AA103" s="5">
        <v>-0.276451</v>
      </c>
      <c r="AB103" s="5">
        <v>-0.27440799999999999</v>
      </c>
      <c r="AC103" s="5">
        <v>-0.27453499999999997</v>
      </c>
      <c r="AD103" s="5">
        <v>-0.276756</v>
      </c>
      <c r="AF103" t="s">
        <v>26</v>
      </c>
      <c r="AG103" s="5">
        <v>7.2753059999999996E-3</v>
      </c>
      <c r="AH103" s="5">
        <v>1.2522699999999999E-2</v>
      </c>
      <c r="AI103" s="5">
        <v>1.6851390000000001E-2</v>
      </c>
      <c r="AJ103" s="5">
        <v>1.9659159999999998E-2</v>
      </c>
      <c r="AK103" s="5">
        <v>-2.201289E-2</v>
      </c>
      <c r="AL103" s="5">
        <v>-3.1748650000000003E-2</v>
      </c>
      <c r="AM103" s="5">
        <v>-3.8810909999999997E-2</v>
      </c>
      <c r="AN103" s="5">
        <v>-4.3450570000000001E-2</v>
      </c>
      <c r="AO103" s="5">
        <v>-4.8706199999999998E-2</v>
      </c>
      <c r="AP103" s="5">
        <v>-0.15226397</v>
      </c>
      <c r="AQ103" s="5">
        <v>-0.30796499999999999</v>
      </c>
      <c r="AR103" s="5">
        <v>-0.41772600000000004</v>
      </c>
      <c r="AS103" s="5">
        <v>-0.52252200000000004</v>
      </c>
      <c r="AT103" s="5">
        <v>-0.58700399999999997</v>
      </c>
      <c r="AU103" s="5">
        <v>-0.56543399999999999</v>
      </c>
      <c r="AV103" s="5">
        <v>-0.53707300000000002</v>
      </c>
      <c r="AW103" s="5">
        <v>-0.51045200000000002</v>
      </c>
      <c r="AX103" s="5">
        <v>-0.48413399999999995</v>
      </c>
      <c r="AY103" s="5">
        <v>-0.45828728999999996</v>
      </c>
      <c r="AZ103" s="5">
        <v>-0.43412649999999997</v>
      </c>
      <c r="BA103" s="5">
        <v>-0.41306655000000003</v>
      </c>
      <c r="BB103" s="5">
        <v>-0.39486357999999999</v>
      </c>
      <c r="BC103" s="5">
        <v>-0.37952911</v>
      </c>
      <c r="BD103" s="5">
        <v>-0.36648662999999998</v>
      </c>
      <c r="BE103" s="5">
        <v>-0.35593412999999996</v>
      </c>
      <c r="BF103" s="5">
        <v>-0.34854278999999999</v>
      </c>
      <c r="BG103" s="5">
        <v>-0.34573207</v>
      </c>
      <c r="BH103" s="5">
        <v>-0.34545546999999999</v>
      </c>
      <c r="BI103" s="5">
        <v>-0.34758785000000003</v>
      </c>
      <c r="BK103" t="s">
        <v>26</v>
      </c>
      <c r="BL103" s="5">
        <v>3176.8169490336513</v>
      </c>
      <c r="BM103" s="5">
        <v>3239.3360718849367</v>
      </c>
      <c r="BN103" s="5">
        <v>3300.7515907530942</v>
      </c>
      <c r="BO103" s="5">
        <v>3362.7549298400181</v>
      </c>
      <c r="BP103" s="5">
        <v>3423.9735230580177</v>
      </c>
      <c r="BQ103" s="5">
        <v>3487.6580770799119</v>
      </c>
      <c r="BR103" s="5">
        <v>3554.3037315774873</v>
      </c>
      <c r="BS103" s="5">
        <v>3621.9222355384541</v>
      </c>
      <c r="BT103" s="5">
        <v>3692.053854258359</v>
      </c>
      <c r="BU103" s="5">
        <v>3759.2590781914128</v>
      </c>
      <c r="BV103" s="5">
        <v>3825.0440109377955</v>
      </c>
      <c r="BW103" s="5">
        <v>3892.8683754636836</v>
      </c>
      <c r="BX103" s="5">
        <v>3959.8008682732216</v>
      </c>
      <c r="BY103" s="5">
        <v>4028.4971660595361</v>
      </c>
      <c r="BZ103" s="5">
        <v>4100.9328479095029</v>
      </c>
      <c r="CA103" s="5">
        <v>4173.9258440595186</v>
      </c>
      <c r="CB103" s="5">
        <v>4247.2023408952537</v>
      </c>
      <c r="CC103" s="5">
        <v>4320.8014434210518</v>
      </c>
      <c r="CD103" s="5">
        <v>4394.6867060342347</v>
      </c>
      <c r="CE103" s="5">
        <v>4468.8521278547905</v>
      </c>
      <c r="CF103" s="5">
        <v>4543.2254116812383</v>
      </c>
      <c r="CG103" s="5">
        <v>4617.7931471234733</v>
      </c>
      <c r="CH103" s="5">
        <v>4692.5197516835178</v>
      </c>
      <c r="CI103" s="5">
        <v>4767.4207869518677</v>
      </c>
      <c r="CJ103" s="5">
        <v>4842.4588894681074</v>
      </c>
      <c r="CK103" s="5">
        <v>4917.5737696551796</v>
      </c>
      <c r="CL103" s="5">
        <v>4992.6593919986572</v>
      </c>
      <c r="CM103" s="5">
        <v>5067.7780320373258</v>
      </c>
      <c r="CN103" s="5">
        <v>5142.8991491654288</v>
      </c>
    </row>
    <row r="104" spans="1:93" x14ac:dyDescent="0.25">
      <c r="A104" t="s">
        <v>27</v>
      </c>
      <c r="B104" s="5">
        <v>0</v>
      </c>
      <c r="C104" s="5">
        <v>0</v>
      </c>
      <c r="D104" s="5">
        <v>0</v>
      </c>
      <c r="E104" s="5">
        <v>0</v>
      </c>
      <c r="F104" s="5">
        <v>0</v>
      </c>
      <c r="G104" s="5">
        <v>0</v>
      </c>
      <c r="H104" s="5">
        <v>0</v>
      </c>
      <c r="I104" s="5">
        <v>0</v>
      </c>
      <c r="J104" s="5">
        <v>0</v>
      </c>
      <c r="K104" s="5">
        <v>-5.1277469999999999E-2</v>
      </c>
      <c r="L104" s="5">
        <v>-0.20431299999999999</v>
      </c>
      <c r="M104" s="5">
        <v>-0.30411100000000002</v>
      </c>
      <c r="N104" s="5">
        <v>-0.40046999999999999</v>
      </c>
      <c r="O104" s="5">
        <v>-0.45242700000000002</v>
      </c>
      <c r="P104" s="5">
        <v>-0.41109099999999998</v>
      </c>
      <c r="Q104" s="5">
        <v>-0.36993300000000001</v>
      </c>
      <c r="R104" s="5">
        <v>-0.33305400000000002</v>
      </c>
      <c r="S104" s="5">
        <v>-0.29806300000000002</v>
      </c>
      <c r="T104" s="5">
        <v>-0.26294299999999998</v>
      </c>
      <c r="U104" s="5">
        <v>-0.232323</v>
      </c>
      <c r="V104" s="5">
        <v>-0.20370099999999999</v>
      </c>
      <c r="W104" s="5">
        <v>-0.17738699999999999</v>
      </c>
      <c r="X104" s="5">
        <v>-0.152535</v>
      </c>
      <c r="Y104" s="5">
        <v>-0.12917999999999999</v>
      </c>
      <c r="Z104" s="5">
        <v>-0.106797</v>
      </c>
      <c r="AA104" s="5">
        <v>-8.4827650000000004E-2</v>
      </c>
      <c r="AB104" s="5">
        <v>-6.2696139999999997E-2</v>
      </c>
      <c r="AC104" s="5">
        <v>-3.98173E-2</v>
      </c>
      <c r="AD104" s="5">
        <v>-1.5460659999999999E-2</v>
      </c>
      <c r="AF104" t="s">
        <v>27</v>
      </c>
      <c r="AG104" s="5">
        <v>7.0388650000000001E-3</v>
      </c>
      <c r="AH104" s="5">
        <v>1.861295E-2</v>
      </c>
      <c r="AI104" s="5">
        <v>2.6918060000000001E-2</v>
      </c>
      <c r="AJ104" s="5">
        <v>3.0541510000000001E-2</v>
      </c>
      <c r="AK104" s="5">
        <v>2.8262900000000001E-2</v>
      </c>
      <c r="AL104" s="5">
        <v>4.3398649999999997E-2</v>
      </c>
      <c r="AM104" s="5">
        <v>4.0433749999999997E-2</v>
      </c>
      <c r="AN104" s="5">
        <v>3.6398409999999999E-2</v>
      </c>
      <c r="AO104" s="5">
        <v>2.8092300000000001E-2</v>
      </c>
      <c r="AP104" s="5">
        <v>-1.5368949999999999E-2</v>
      </c>
      <c r="AQ104" s="5">
        <v>-0.12772231000000001</v>
      </c>
      <c r="AR104" s="5">
        <v>-0.21941149000000001</v>
      </c>
      <c r="AS104" s="5">
        <v>-0.30982069000000001</v>
      </c>
      <c r="AT104" s="5">
        <v>-0.36749356</v>
      </c>
      <c r="AU104" s="5">
        <v>-0.33567300999999999</v>
      </c>
      <c r="AV104" s="5">
        <v>-0.32400209000000002</v>
      </c>
      <c r="AW104" s="5">
        <v>-0.28927833000000003</v>
      </c>
      <c r="AX104" s="5">
        <v>-0.26056749000000001</v>
      </c>
      <c r="AY104" s="5">
        <v>-0.23054726999999997</v>
      </c>
      <c r="AZ104" s="5">
        <v>-0.19909034</v>
      </c>
      <c r="BA104" s="5">
        <v>-0.16464767999999999</v>
      </c>
      <c r="BB104" s="5">
        <v>-0.12521177999999999</v>
      </c>
      <c r="BC104" s="5">
        <v>-8.6011570000000009E-2</v>
      </c>
      <c r="BD104" s="5">
        <v>-3.8554079999999991E-2</v>
      </c>
      <c r="BE104" s="5">
        <v>4.1449999999999959E-3</v>
      </c>
      <c r="BF104" s="5">
        <v>4.0488350000000006E-2</v>
      </c>
      <c r="BG104" s="5">
        <v>5.2888859999999996E-2</v>
      </c>
      <c r="BH104" s="5">
        <v>6.8918699999999999E-2</v>
      </c>
      <c r="BI104" s="5">
        <v>8.7411340000000004E-2</v>
      </c>
      <c r="BK104" t="s">
        <v>27</v>
      </c>
      <c r="BL104" s="5">
        <v>3191.8702540849695</v>
      </c>
      <c r="BM104" s="5">
        <v>3254.7900026062039</v>
      </c>
      <c r="BN104" s="5">
        <v>3316.348468389051</v>
      </c>
      <c r="BO104" s="5">
        <v>3378.2836253987643</v>
      </c>
      <c r="BP104" s="5">
        <v>3440.514676770671</v>
      </c>
      <c r="BQ104" s="5">
        <v>3504.3864253866541</v>
      </c>
      <c r="BR104" s="5">
        <v>3571.0181199526146</v>
      </c>
      <c r="BS104" s="5">
        <v>3638.3882654252025</v>
      </c>
      <c r="BT104" s="5">
        <v>3706.8103104008783</v>
      </c>
      <c r="BU104" s="5">
        <v>3774.4562544127389</v>
      </c>
      <c r="BV104" s="5">
        <v>3839.9732532203998</v>
      </c>
      <c r="BW104" s="5">
        <v>3906.2321074439878</v>
      </c>
      <c r="BX104" s="5">
        <v>3971.7731774962908</v>
      </c>
      <c r="BY104" s="5">
        <v>4038.5172695549145</v>
      </c>
      <c r="BZ104" s="5">
        <v>4108.9185149545219</v>
      </c>
      <c r="CA104" s="5">
        <v>4178.461438294109</v>
      </c>
      <c r="CB104" s="5">
        <v>4249.2823476398808</v>
      </c>
      <c r="CC104" s="5">
        <v>4320.018682372197</v>
      </c>
      <c r="CD104" s="5">
        <v>4390.9457532580082</v>
      </c>
      <c r="CE104" s="5">
        <v>4462.1805797181141</v>
      </c>
      <c r="CF104" s="5">
        <v>4533.7669830446512</v>
      </c>
      <c r="CG104" s="5">
        <v>4605.8163761005453</v>
      </c>
      <c r="CH104" s="5">
        <v>4678.0710464014846</v>
      </c>
      <c r="CI104" s="5">
        <v>4750.9448438720492</v>
      </c>
      <c r="CJ104" s="5">
        <v>4823.8149775328338</v>
      </c>
      <c r="CK104" s="5">
        <v>4896.5859480425233</v>
      </c>
      <c r="CL104" s="5">
        <v>4968.3573959819742</v>
      </c>
      <c r="CM104" s="5">
        <v>5040.4488476519955</v>
      </c>
      <c r="CN104" s="5">
        <v>5112.7939879429778</v>
      </c>
    </row>
    <row r="105" spans="1:93" x14ac:dyDescent="0.25">
      <c r="A105" t="s">
        <v>28</v>
      </c>
      <c r="B105" s="5">
        <v>0</v>
      </c>
      <c r="C105" s="5">
        <v>0</v>
      </c>
      <c r="D105" s="5">
        <v>0</v>
      </c>
      <c r="E105" s="5">
        <v>0</v>
      </c>
      <c r="F105" s="5">
        <v>0</v>
      </c>
      <c r="G105" s="5">
        <v>0</v>
      </c>
      <c r="H105" s="5">
        <v>0</v>
      </c>
      <c r="I105" s="5">
        <v>0</v>
      </c>
      <c r="J105" s="5">
        <v>0</v>
      </c>
      <c r="K105" s="5">
        <v>-5.86454E-2</v>
      </c>
      <c r="L105" s="5">
        <v>-0.22969300000000001</v>
      </c>
      <c r="M105" s="5">
        <v>-0.34939599999999998</v>
      </c>
      <c r="N105" s="5">
        <v>-0.46890799999999999</v>
      </c>
      <c r="O105" s="5">
        <v>-0.53995700000000002</v>
      </c>
      <c r="P105" s="5">
        <v>-0.50434900000000005</v>
      </c>
      <c r="Q105" s="5">
        <v>-0.46459400000000001</v>
      </c>
      <c r="R105" s="5">
        <v>-0.42909000000000003</v>
      </c>
      <c r="S105" s="5">
        <v>-0.39522099999999999</v>
      </c>
      <c r="T105" s="5">
        <v>-0.36090100000000003</v>
      </c>
      <c r="U105" s="5">
        <v>-0.33243400000000001</v>
      </c>
      <c r="V105" s="5">
        <v>-0.30654500000000001</v>
      </c>
      <c r="W105" s="5">
        <v>-0.28367999999999999</v>
      </c>
      <c r="X105" s="5">
        <v>-0.26280900000000001</v>
      </c>
      <c r="Y105" s="5">
        <v>-0.24419099999999999</v>
      </c>
      <c r="Z105" s="5">
        <v>-0.22728799999999999</v>
      </c>
      <c r="AA105" s="5">
        <v>-0.211676</v>
      </c>
      <c r="AB105" s="5">
        <v>-0.196905</v>
      </c>
      <c r="AC105" s="5">
        <v>-0.18275</v>
      </c>
      <c r="AD105" s="5">
        <v>-0.16877700000000001</v>
      </c>
      <c r="AF105" t="s">
        <v>28</v>
      </c>
      <c r="AG105" s="5">
        <v>1.3052160000000001E-3</v>
      </c>
      <c r="AH105" s="5">
        <v>1.846971E-2</v>
      </c>
      <c r="AI105" s="5">
        <v>3.3252429999999999E-2</v>
      </c>
      <c r="AJ105" s="5">
        <v>4.1471889999999997E-2</v>
      </c>
      <c r="AK105" s="5">
        <v>6.973407E-3</v>
      </c>
      <c r="AL105" s="5">
        <v>-3.9673520000000004E-3</v>
      </c>
      <c r="AM105" s="5">
        <v>-2.180576E-2</v>
      </c>
      <c r="AN105" s="5">
        <v>-3.3965620000000002E-2</v>
      </c>
      <c r="AO105" s="5">
        <v>-5.27679E-2</v>
      </c>
      <c r="AP105" s="5">
        <v>-0.18234640000000002</v>
      </c>
      <c r="AQ105" s="5">
        <v>-0.38550800000000002</v>
      </c>
      <c r="AR105" s="5">
        <v>-0.53318399999999999</v>
      </c>
      <c r="AS105" s="5">
        <v>-0.67298999999999998</v>
      </c>
      <c r="AT105" s="5">
        <v>-0.76378600000000008</v>
      </c>
      <c r="AU105" s="5">
        <v>-0.73781600000000003</v>
      </c>
      <c r="AV105" s="5">
        <v>-0.71388600000000002</v>
      </c>
      <c r="AW105" s="5">
        <v>-0.68874900000000006</v>
      </c>
      <c r="AX105" s="5">
        <v>-0.66674100000000003</v>
      </c>
      <c r="AY105" s="5">
        <v>-0.64525500000000002</v>
      </c>
      <c r="AZ105" s="5">
        <v>-0.618614</v>
      </c>
      <c r="BA105" s="5">
        <v>-0.59550499999999995</v>
      </c>
      <c r="BB105" s="5">
        <v>-0.575017</v>
      </c>
      <c r="BC105" s="5">
        <v>-0.55715300000000001</v>
      </c>
      <c r="BD105" s="5">
        <v>-0.54029400000000005</v>
      </c>
      <c r="BE105" s="5">
        <v>-0.52356800000000003</v>
      </c>
      <c r="BF105" s="5">
        <v>-0.51000999999999996</v>
      </c>
      <c r="BG105" s="5">
        <v>-0.50229800000000002</v>
      </c>
      <c r="BH105" s="5">
        <v>-0.49503600000000003</v>
      </c>
      <c r="BI105" s="5">
        <v>-0.48808400000000002</v>
      </c>
      <c r="BK105" t="s">
        <v>28</v>
      </c>
      <c r="BL105" s="5">
        <v>42883.012102446948</v>
      </c>
      <c r="BM105" s="5">
        <v>43679.310855632568</v>
      </c>
      <c r="BN105" s="5">
        <v>44454.335017471196</v>
      </c>
      <c r="BO105" s="5">
        <v>45232.645842484373</v>
      </c>
      <c r="BP105" s="5">
        <v>45998.208335953997</v>
      </c>
      <c r="BQ105" s="5">
        <v>46791.834236897535</v>
      </c>
      <c r="BR105" s="5">
        <v>47624.985508306192</v>
      </c>
      <c r="BS105" s="5">
        <v>48470.743372470912</v>
      </c>
      <c r="BT105" s="5">
        <v>49341.156954344078</v>
      </c>
      <c r="BU105" s="5">
        <v>50165.271269059631</v>
      </c>
      <c r="BV105" s="5">
        <v>50960.685973211912</v>
      </c>
      <c r="BW105" s="5">
        <v>51782.324354230339</v>
      </c>
      <c r="BX105" s="5">
        <v>52594.984602331999</v>
      </c>
      <c r="BY105" s="5">
        <v>53431.124314118024</v>
      </c>
      <c r="BZ105" s="5">
        <v>54330.243365512302</v>
      </c>
      <c r="CA105" s="5">
        <v>55227.344936913461</v>
      </c>
      <c r="CB105" s="5">
        <v>56129.40872534793</v>
      </c>
      <c r="CC105" s="5">
        <v>57031.639338605288</v>
      </c>
      <c r="CD105" s="5">
        <v>57935.310184332506</v>
      </c>
      <c r="CE105" s="5">
        <v>58844.597875158703</v>
      </c>
      <c r="CF105" s="5">
        <v>59754.421855965753</v>
      </c>
      <c r="CG105" s="5">
        <v>60665.175124553083</v>
      </c>
      <c r="CH105" s="5">
        <v>61576.496002071857</v>
      </c>
      <c r="CI105" s="5">
        <v>62489.307146600549</v>
      </c>
      <c r="CJ105" s="5">
        <v>63403.975688026243</v>
      </c>
      <c r="CK105" s="5">
        <v>64318.326720833233</v>
      </c>
      <c r="CL105" s="5">
        <v>65230.283712651486</v>
      </c>
      <c r="CM105" s="5">
        <v>66142.914720304339</v>
      </c>
      <c r="CN105" s="5">
        <v>67056.065745726504</v>
      </c>
    </row>
    <row r="106" spans="1:93" x14ac:dyDescent="0.25">
      <c r="A106" t="s">
        <v>29</v>
      </c>
      <c r="B106" s="5">
        <v>0</v>
      </c>
      <c r="C106" s="5">
        <v>0</v>
      </c>
      <c r="D106" s="5">
        <v>0</v>
      </c>
      <c r="E106" s="5">
        <v>0</v>
      </c>
      <c r="F106" s="5">
        <v>0</v>
      </c>
      <c r="G106" s="5">
        <v>0</v>
      </c>
      <c r="H106" s="5">
        <v>0</v>
      </c>
      <c r="I106" s="5">
        <v>0</v>
      </c>
      <c r="J106" s="5">
        <v>0</v>
      </c>
      <c r="K106" s="5">
        <v>-7.2270050000000002E-2</v>
      </c>
      <c r="L106" s="5">
        <v>-0.272007</v>
      </c>
      <c r="M106" s="5">
        <v>-0.41855100000000001</v>
      </c>
      <c r="N106" s="5">
        <v>-0.56939700000000004</v>
      </c>
      <c r="O106" s="5">
        <v>-0.66645699999999997</v>
      </c>
      <c r="P106" s="5">
        <v>-0.640984</v>
      </c>
      <c r="Q106" s="5">
        <v>-0.61157799999999995</v>
      </c>
      <c r="R106" s="5">
        <v>-0.584345</v>
      </c>
      <c r="S106" s="5">
        <v>-0.55720499999999995</v>
      </c>
      <c r="T106" s="5">
        <v>-0.52722899999999995</v>
      </c>
      <c r="U106" s="5">
        <v>-0.50200800000000001</v>
      </c>
      <c r="V106" s="5">
        <v>-0.47770699999999999</v>
      </c>
      <c r="W106" s="5">
        <v>-0.45508500000000002</v>
      </c>
      <c r="X106" s="5">
        <v>-0.43317</v>
      </c>
      <c r="Y106" s="5">
        <v>-0.41240599999999999</v>
      </c>
      <c r="Z106" s="5">
        <v>-0.39239099999999999</v>
      </c>
      <c r="AA106" s="5">
        <v>-0.37274099999999999</v>
      </c>
      <c r="AB106" s="5">
        <v>-0.353101</v>
      </c>
      <c r="AC106" s="5">
        <v>-0.333179</v>
      </c>
      <c r="AD106" s="5">
        <v>-0.31255100000000002</v>
      </c>
      <c r="AF106" t="s">
        <v>29</v>
      </c>
      <c r="AG106" s="5">
        <v>-5.9976669999999999E-3</v>
      </c>
      <c r="AH106" s="5">
        <v>1.486089E-2</v>
      </c>
      <c r="AI106" s="5">
        <v>3.2296650000000003E-2</v>
      </c>
      <c r="AJ106" s="5">
        <v>4.1019100000000003E-2</v>
      </c>
      <c r="AK106" s="5">
        <v>-7.444539E-3</v>
      </c>
      <c r="AL106" s="5">
        <v>-1.9567970000000001E-2</v>
      </c>
      <c r="AM106" s="5">
        <v>-4.2651059999999998E-2</v>
      </c>
      <c r="AN106" s="5">
        <v>-5.8122510000000002E-2</v>
      </c>
      <c r="AO106" s="5">
        <v>-8.3192310000000005E-2</v>
      </c>
      <c r="AP106" s="5">
        <v>-0.25046904999999997</v>
      </c>
      <c r="AQ106" s="5">
        <v>-0.48616000000000004</v>
      </c>
      <c r="AR106" s="5">
        <v>-0.67021600000000003</v>
      </c>
      <c r="AS106" s="5">
        <v>-0.85090900000000003</v>
      </c>
      <c r="AT106" s="5">
        <v>-0.98019299999999998</v>
      </c>
      <c r="AU106" s="5">
        <v>-0.975302</v>
      </c>
      <c r="AV106" s="5">
        <v>-0.97866199999999992</v>
      </c>
      <c r="AW106" s="5">
        <v>-0.97295200000000004</v>
      </c>
      <c r="AX106" s="5">
        <v>-0.97004399999999991</v>
      </c>
      <c r="AY106" s="5">
        <v>-0.96517299999999995</v>
      </c>
      <c r="AZ106" s="5">
        <v>-0.94937399999999994</v>
      </c>
      <c r="BA106" s="5">
        <v>-0.93464199999999997</v>
      </c>
      <c r="BB106" s="5">
        <v>-0.91926400000000008</v>
      </c>
      <c r="BC106" s="5">
        <v>-0.90458400000000005</v>
      </c>
      <c r="BD106" s="5">
        <v>-0.887158</v>
      </c>
      <c r="BE106" s="5">
        <v>-0.868479</v>
      </c>
      <c r="BF106" s="5">
        <v>-0.85324800000000001</v>
      </c>
      <c r="BG106" s="5">
        <v>-0.84836200000000006</v>
      </c>
      <c r="BH106" s="5">
        <v>-0.842221</v>
      </c>
      <c r="BI106" s="5">
        <v>-0.83522799999999997</v>
      </c>
      <c r="BK106" t="s">
        <v>29</v>
      </c>
      <c r="BL106" s="5">
        <v>2199.1955039605832</v>
      </c>
      <c r="BM106" s="5">
        <v>2238.6857971919421</v>
      </c>
      <c r="BN106" s="5">
        <v>2275.9109013437073</v>
      </c>
      <c r="BO106" s="5">
        <v>2312.7442429948278</v>
      </c>
      <c r="BP106" s="5">
        <v>2348.1876758547651</v>
      </c>
      <c r="BQ106" s="5">
        <v>2385.7995662589351</v>
      </c>
      <c r="BR106" s="5">
        <v>2425.7822148690134</v>
      </c>
      <c r="BS106" s="5">
        <v>2466.4414372821084</v>
      </c>
      <c r="BT106" s="5">
        <v>2508.6545512547145</v>
      </c>
      <c r="BU106" s="5">
        <v>2547.765964875558</v>
      </c>
      <c r="BV106" s="5">
        <v>2585.6345587741562</v>
      </c>
      <c r="BW106" s="5">
        <v>2624.6375143162318</v>
      </c>
      <c r="BX106" s="5">
        <v>2662.5081010067315</v>
      </c>
      <c r="BY106" s="5">
        <v>2701.4344485042129</v>
      </c>
      <c r="BZ106" s="5">
        <v>2743.8802490814633</v>
      </c>
      <c r="CA106" s="5">
        <v>2785.8782529540836</v>
      </c>
      <c r="CB106" s="5">
        <v>2828.2900770252822</v>
      </c>
      <c r="CC106" s="5">
        <v>2870.602671755852</v>
      </c>
      <c r="CD106" s="5">
        <v>2912.9614501484007</v>
      </c>
      <c r="CE106" s="5">
        <v>2955.6678276076741</v>
      </c>
      <c r="CF106" s="5">
        <v>2998.3826503694195</v>
      </c>
      <c r="CG106" s="5">
        <v>3041.156669471638</v>
      </c>
      <c r="CH106" s="5">
        <v>3083.939034524215</v>
      </c>
      <c r="CI106" s="5">
        <v>3126.8348852029258</v>
      </c>
      <c r="CJ106" s="5">
        <v>3169.7946760422947</v>
      </c>
      <c r="CK106" s="5">
        <v>3212.6573759661424</v>
      </c>
      <c r="CL106" s="5">
        <v>3255.1818387417616</v>
      </c>
      <c r="CM106" s="5">
        <v>3297.7232690655105</v>
      </c>
      <c r="CN106" s="5">
        <v>3340.2609171007721</v>
      </c>
    </row>
    <row r="107" spans="1:93" x14ac:dyDescent="0.25">
      <c r="A107" t="s">
        <v>30</v>
      </c>
      <c r="B107" s="5">
        <v>0</v>
      </c>
      <c r="C107" s="5">
        <v>0</v>
      </c>
      <c r="D107" s="5">
        <v>0</v>
      </c>
      <c r="E107" s="5">
        <v>0</v>
      </c>
      <c r="F107" s="5">
        <v>0</v>
      </c>
      <c r="G107" s="5">
        <v>0</v>
      </c>
      <c r="H107" s="5">
        <v>0</v>
      </c>
      <c r="I107" s="5">
        <v>0</v>
      </c>
      <c r="J107" s="5">
        <v>0</v>
      </c>
      <c r="K107" s="5">
        <v>-5.5196599999999998E-2</v>
      </c>
      <c r="L107" s="5">
        <v>-0.21157100000000001</v>
      </c>
      <c r="M107" s="5">
        <v>-0.32108999999999999</v>
      </c>
      <c r="N107" s="5">
        <v>-0.430788</v>
      </c>
      <c r="O107" s="5">
        <v>-0.49734800000000001</v>
      </c>
      <c r="P107" s="5">
        <v>-0.467727</v>
      </c>
      <c r="Q107" s="5">
        <v>-0.434618</v>
      </c>
      <c r="R107" s="5">
        <v>-0.40507300000000002</v>
      </c>
      <c r="S107" s="5">
        <v>-0.37684600000000001</v>
      </c>
      <c r="T107" s="5">
        <v>-0.34807399999999999</v>
      </c>
      <c r="U107" s="5">
        <v>-0.32423999999999997</v>
      </c>
      <c r="V107" s="5">
        <v>-0.30249700000000002</v>
      </c>
      <c r="W107" s="5">
        <v>-0.28318199999999999</v>
      </c>
      <c r="X107" s="5">
        <v>-0.26533299999999999</v>
      </c>
      <c r="Y107" s="5">
        <v>-0.24910199999999999</v>
      </c>
      <c r="Z107" s="5">
        <v>-0.23396600000000001</v>
      </c>
      <c r="AA107" s="5">
        <v>-0.219445</v>
      </c>
      <c r="AB107" s="5">
        <v>-0.205036</v>
      </c>
      <c r="AC107" s="5">
        <v>-0.19040499999999999</v>
      </c>
      <c r="AD107" s="5">
        <v>-0.175012</v>
      </c>
      <c r="AF107" t="s">
        <v>30</v>
      </c>
      <c r="AG107" s="5">
        <v>4.8693149999999999E-3</v>
      </c>
      <c r="AH107" s="5">
        <v>1.840458E-2</v>
      </c>
      <c r="AI107" s="5">
        <v>3.1813710000000002E-2</v>
      </c>
      <c r="AJ107" s="5">
        <v>4.0270519999999997E-2</v>
      </c>
      <c r="AK107" s="5">
        <v>1.5356740000000001E-2</v>
      </c>
      <c r="AL107" s="5">
        <v>1.1355000000000001E-2</v>
      </c>
      <c r="AM107" s="5">
        <v>-1.0658239999999999E-3</v>
      </c>
      <c r="AN107" s="5">
        <v>-1.085294E-2</v>
      </c>
      <c r="AO107" s="5">
        <v>-2.6512999999999998E-2</v>
      </c>
      <c r="AP107" s="5">
        <v>-0.13475007999999999</v>
      </c>
      <c r="AQ107" s="5">
        <v>-0.31101005000000004</v>
      </c>
      <c r="AR107" s="5">
        <v>-0.44265500000000002</v>
      </c>
      <c r="AS107" s="5">
        <v>-0.56931700000000007</v>
      </c>
      <c r="AT107" s="5">
        <v>-0.65437500000000004</v>
      </c>
      <c r="AU107" s="5">
        <v>-0.63655400000000006</v>
      </c>
      <c r="AV107" s="5">
        <v>-0.62265400000000004</v>
      </c>
      <c r="AW107" s="5">
        <v>-0.60408499999999998</v>
      </c>
      <c r="AX107" s="5">
        <v>-0.58849499999999999</v>
      </c>
      <c r="AY107" s="5">
        <v>-0.57303999999999999</v>
      </c>
      <c r="AZ107" s="5">
        <v>-0.55317700000000003</v>
      </c>
      <c r="BA107" s="5">
        <v>-0.53449100000000005</v>
      </c>
      <c r="BB107" s="5">
        <v>-0.51665000000000005</v>
      </c>
      <c r="BC107" s="5">
        <v>-0.50038499999999997</v>
      </c>
      <c r="BD107" s="5">
        <v>-0.48308200000000001</v>
      </c>
      <c r="BE107" s="5">
        <v>-0.466165</v>
      </c>
      <c r="BF107" s="5">
        <v>-0.45210600000000001</v>
      </c>
      <c r="BG107" s="5">
        <v>-0.446239</v>
      </c>
      <c r="BH107" s="5">
        <v>-0.43990399999999996</v>
      </c>
      <c r="BI107" s="5">
        <v>-0.43296499999999999</v>
      </c>
      <c r="BK107" t="s">
        <v>30</v>
      </c>
      <c r="BL107" s="5">
        <v>15505.618809289072</v>
      </c>
      <c r="BM107" s="5">
        <v>15788.866297094721</v>
      </c>
      <c r="BN107" s="5">
        <v>16065.706553608872</v>
      </c>
      <c r="BO107" s="5">
        <v>16344.287426334946</v>
      </c>
      <c r="BP107" s="5">
        <v>16619.84732885029</v>
      </c>
      <c r="BQ107" s="5">
        <v>16904.919184362407</v>
      </c>
      <c r="BR107" s="5">
        <v>17203.040869011733</v>
      </c>
      <c r="BS107" s="5">
        <v>17505.124543285296</v>
      </c>
      <c r="BT107" s="5">
        <v>17813.405657560281</v>
      </c>
      <c r="BU107" s="5">
        <v>18107.876362969466</v>
      </c>
      <c r="BV107" s="5">
        <v>18392.626241985105</v>
      </c>
      <c r="BW107" s="5">
        <v>18685.171301727671</v>
      </c>
      <c r="BX107" s="5">
        <v>18974.710934569106</v>
      </c>
      <c r="BY107" s="5">
        <v>19271.764097227038</v>
      </c>
      <c r="BZ107" s="5">
        <v>19588.91002798063</v>
      </c>
      <c r="CA107" s="5">
        <v>19905.034379015109</v>
      </c>
      <c r="CB107" s="5">
        <v>20223.483188346207</v>
      </c>
      <c r="CC107" s="5">
        <v>20541.98896382462</v>
      </c>
      <c r="CD107" s="5">
        <v>20861.000835696595</v>
      </c>
      <c r="CE107" s="5">
        <v>21181.801440013864</v>
      </c>
      <c r="CF107" s="5">
        <v>21503.184761273147</v>
      </c>
      <c r="CG107" s="5">
        <v>21825.212549001968</v>
      </c>
      <c r="CH107" s="5">
        <v>22147.609836944295</v>
      </c>
      <c r="CI107" s="5">
        <v>22470.95844273948</v>
      </c>
      <c r="CJ107" s="5">
        <v>22794.88684861521</v>
      </c>
      <c r="CK107" s="5">
        <v>23118.757179339442</v>
      </c>
      <c r="CL107" s="5">
        <v>23441.21204274417</v>
      </c>
      <c r="CM107" s="5">
        <v>23764.1337058139</v>
      </c>
      <c r="CN107" s="5">
        <v>24087.483768693219</v>
      </c>
    </row>
    <row r="108" spans="1:93" x14ac:dyDescent="0.25">
      <c r="A108" t="s">
        <v>31</v>
      </c>
      <c r="B108" s="5">
        <v>0</v>
      </c>
      <c r="C108" s="5">
        <v>0</v>
      </c>
      <c r="D108" s="5">
        <v>0</v>
      </c>
      <c r="E108" s="5">
        <v>0</v>
      </c>
      <c r="F108" s="5">
        <v>0</v>
      </c>
      <c r="G108" s="5">
        <v>0</v>
      </c>
      <c r="H108" s="5">
        <v>0</v>
      </c>
      <c r="I108" s="5">
        <v>0</v>
      </c>
      <c r="J108" s="5">
        <v>0</v>
      </c>
      <c r="K108" s="5">
        <v>-3.8094919999999997E-2</v>
      </c>
      <c r="L108" s="5">
        <v>-0.18293400000000001</v>
      </c>
      <c r="M108" s="5">
        <v>-0.28082200000000002</v>
      </c>
      <c r="N108" s="5">
        <v>-0.38276399999999999</v>
      </c>
      <c r="O108" s="5">
        <v>-0.43759100000000001</v>
      </c>
      <c r="P108" s="5">
        <v>-0.38522099999999998</v>
      </c>
      <c r="Q108" s="5">
        <v>-0.33677200000000002</v>
      </c>
      <c r="R108" s="5">
        <v>-0.28868100000000002</v>
      </c>
      <c r="S108" s="5">
        <v>-0.24158499999999999</v>
      </c>
      <c r="T108" s="5">
        <v>-0.19239000000000001</v>
      </c>
      <c r="U108" s="5">
        <v>-0.14802299999999999</v>
      </c>
      <c r="V108" s="5">
        <v>-0.10363700000000001</v>
      </c>
      <c r="W108" s="5">
        <v>-5.9480119999999997E-2</v>
      </c>
      <c r="X108" s="5">
        <v>-1.4259930000000001E-2</v>
      </c>
      <c r="Y108" s="5">
        <v>3.2170659999999997E-2</v>
      </c>
      <c r="Z108" s="5">
        <v>8.0524230000000002E-2</v>
      </c>
      <c r="AA108" s="5">
        <v>0.13203200000000001</v>
      </c>
      <c r="AB108" s="5">
        <v>0.187863</v>
      </c>
      <c r="AC108" s="5">
        <v>0.249223</v>
      </c>
      <c r="AD108" s="5">
        <v>0.31769799999999998</v>
      </c>
      <c r="AF108" t="s">
        <v>31</v>
      </c>
      <c r="AG108" s="5">
        <v>5.0769889999999998E-2</v>
      </c>
      <c r="AH108" s="5">
        <v>0.110557</v>
      </c>
      <c r="AI108" s="5">
        <v>0.16273699999999999</v>
      </c>
      <c r="AJ108" s="5">
        <v>0.19811999999999999</v>
      </c>
      <c r="AK108" s="5">
        <v>0.19570599999999999</v>
      </c>
      <c r="AL108" s="5">
        <v>0.20049500000000001</v>
      </c>
      <c r="AM108" s="5">
        <v>0.17531099999999999</v>
      </c>
      <c r="AN108" s="5">
        <v>0.155643</v>
      </c>
      <c r="AO108" s="5">
        <v>0.114941</v>
      </c>
      <c r="AP108" s="5">
        <v>-2.0401469999999998E-2</v>
      </c>
      <c r="AQ108" s="5">
        <v>-0.23079933000000002</v>
      </c>
      <c r="AR108" s="5">
        <v>-0.39661800000000003</v>
      </c>
      <c r="AS108" s="5">
        <v>-0.55376899999999996</v>
      </c>
      <c r="AT108" s="5">
        <v>-0.66633799999999999</v>
      </c>
      <c r="AU108" s="5">
        <v>-0.64906299999999995</v>
      </c>
      <c r="AV108" s="5">
        <v>-0.65068999999999999</v>
      </c>
      <c r="AW108" s="5">
        <v>-0.63800699999999999</v>
      </c>
      <c r="AX108" s="5">
        <v>-0.63016399999999995</v>
      </c>
      <c r="AY108" s="5">
        <v>-0.62086400000000008</v>
      </c>
      <c r="AZ108" s="5">
        <v>-0.59130799999999994</v>
      </c>
      <c r="BA108" s="5">
        <v>-0.56132099999999996</v>
      </c>
      <c r="BB108" s="5">
        <v>-0.52938512000000004</v>
      </c>
      <c r="BC108" s="5">
        <v>-0.49665192999999996</v>
      </c>
      <c r="BD108" s="5">
        <v>-0.45822234000000001</v>
      </c>
      <c r="BE108" s="5">
        <v>-0.41398177000000003</v>
      </c>
      <c r="BF108" s="5">
        <v>-0.37056599999999995</v>
      </c>
      <c r="BG108" s="5">
        <v>-0.33622099999999999</v>
      </c>
      <c r="BH108" s="5">
        <v>-0.29516799999999999</v>
      </c>
      <c r="BI108" s="5">
        <v>-0.24693999999999999</v>
      </c>
      <c r="BK108" t="s">
        <v>31</v>
      </c>
      <c r="BL108" s="5">
        <v>7062.0862618550773</v>
      </c>
      <c r="BM108" s="5">
        <v>7196.7072474790648</v>
      </c>
      <c r="BN108" s="5">
        <v>7325.8420367938415</v>
      </c>
      <c r="BO108" s="5">
        <v>7453.893444552341</v>
      </c>
      <c r="BP108" s="5">
        <v>7579.2410949907953</v>
      </c>
      <c r="BQ108" s="5">
        <v>7706.8496519686933</v>
      </c>
      <c r="BR108" s="5">
        <v>7838.6507281621907</v>
      </c>
      <c r="BS108" s="5">
        <v>7971.4507200861408</v>
      </c>
      <c r="BT108" s="5">
        <v>8105.6682890651928</v>
      </c>
      <c r="BU108" s="5">
        <v>8233.4010117748858</v>
      </c>
      <c r="BV108" s="5">
        <v>8356.8278736829106</v>
      </c>
      <c r="BW108" s="5">
        <v>8482.502845719624</v>
      </c>
      <c r="BX108" s="5">
        <v>8608.1435453062222</v>
      </c>
      <c r="BY108" s="5">
        <v>8736.5031204467396</v>
      </c>
      <c r="BZ108" s="5">
        <v>8875.6880550819096</v>
      </c>
      <c r="CA108" s="5">
        <v>9011.9958342478822</v>
      </c>
      <c r="CB108" s="5">
        <v>9150.2468722905433</v>
      </c>
      <c r="CC108" s="5">
        <v>9287.8406933934748</v>
      </c>
      <c r="CD108" s="5">
        <v>9425.3881998065226</v>
      </c>
      <c r="CE108" s="5">
        <v>9564.8462891718646</v>
      </c>
      <c r="CF108" s="5">
        <v>9704.4335198797107</v>
      </c>
      <c r="CG108" s="5">
        <v>9844.3172725203458</v>
      </c>
      <c r="CH108" s="5">
        <v>9984.3920395085552</v>
      </c>
      <c r="CI108" s="5">
        <v>10125.173690260719</v>
      </c>
      <c r="CJ108" s="5">
        <v>10266.730985700497</v>
      </c>
      <c r="CK108" s="5">
        <v>10408.400195176682</v>
      </c>
      <c r="CL108" s="5">
        <v>10549.318932418622</v>
      </c>
      <c r="CM108" s="5">
        <v>10691.12341983336</v>
      </c>
      <c r="CN108" s="5">
        <v>10833.932252306646</v>
      </c>
      <c r="CO108" s="30"/>
    </row>
    <row r="109" spans="1:93" x14ac:dyDescent="0.2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row>
    <row r="110" spans="1:93" ht="20.25" thickBot="1" x14ac:dyDescent="0.35">
      <c r="A110" s="3" t="s">
        <v>212</v>
      </c>
      <c r="AF110" s="3" t="s">
        <v>213</v>
      </c>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K110" s="3" t="s">
        <v>214</v>
      </c>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row>
    <row r="111" spans="1:93" ht="15.75" thickTop="1" x14ac:dyDescent="0.25">
      <c r="B111" s="1">
        <v>2022</v>
      </c>
      <c r="C111" s="2">
        <v>2023</v>
      </c>
      <c r="D111" s="1">
        <v>2024</v>
      </c>
      <c r="E111" s="2">
        <v>2025</v>
      </c>
      <c r="F111" s="1">
        <v>2026</v>
      </c>
      <c r="G111" s="2">
        <v>2027</v>
      </c>
      <c r="H111" s="1">
        <v>2028</v>
      </c>
      <c r="I111" s="2">
        <v>2029</v>
      </c>
      <c r="J111" s="1">
        <v>2030</v>
      </c>
      <c r="K111" s="2">
        <v>2031</v>
      </c>
      <c r="L111" s="1">
        <v>2032</v>
      </c>
      <c r="M111" s="2">
        <v>2033</v>
      </c>
      <c r="N111" s="1">
        <v>2034</v>
      </c>
      <c r="O111" s="2">
        <v>2035</v>
      </c>
      <c r="P111" s="1">
        <v>2036</v>
      </c>
      <c r="Q111" s="2">
        <v>2037</v>
      </c>
      <c r="R111" s="1">
        <v>2038</v>
      </c>
      <c r="S111" s="2">
        <v>2039</v>
      </c>
      <c r="T111" s="1">
        <v>2040</v>
      </c>
      <c r="U111" s="2">
        <v>2041</v>
      </c>
      <c r="V111" s="1">
        <v>2042</v>
      </c>
      <c r="W111" s="2">
        <v>2043</v>
      </c>
      <c r="X111" s="1">
        <v>2044</v>
      </c>
      <c r="Y111" s="2">
        <v>2045</v>
      </c>
      <c r="Z111" s="1">
        <v>2046</v>
      </c>
      <c r="AA111" s="2">
        <v>2047</v>
      </c>
      <c r="AB111" s="1">
        <v>2048</v>
      </c>
      <c r="AC111" s="2">
        <v>2049</v>
      </c>
      <c r="AD111" s="1">
        <v>2050</v>
      </c>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row>
    <row r="112" spans="1:93" x14ac:dyDescent="0.25">
      <c r="A112" t="s">
        <v>143</v>
      </c>
      <c r="B112" s="5">
        <v>0</v>
      </c>
      <c r="C112" s="5">
        <v>0</v>
      </c>
      <c r="D112" s="5">
        <v>0</v>
      </c>
      <c r="E112" s="5">
        <v>0</v>
      </c>
      <c r="F112" s="5">
        <v>0</v>
      </c>
      <c r="G112" s="5">
        <v>0</v>
      </c>
      <c r="H112" s="5">
        <v>0</v>
      </c>
      <c r="I112" s="5">
        <v>0</v>
      </c>
      <c r="J112" s="5">
        <v>0</v>
      </c>
      <c r="K112" s="5">
        <v>4.049763E-2</v>
      </c>
      <c r="L112" s="5">
        <v>0.124871</v>
      </c>
      <c r="M112" s="5">
        <v>0.15697800000000001</v>
      </c>
      <c r="N112" s="5">
        <v>0.17042199999999999</v>
      </c>
      <c r="O112" s="5">
        <v>0.15547800000000001</v>
      </c>
      <c r="P112" s="5">
        <v>0.102885</v>
      </c>
      <c r="Q112" s="5">
        <v>5.5874170000000001E-2</v>
      </c>
      <c r="R112" s="5">
        <v>2.4985170000000001E-2</v>
      </c>
      <c r="S112" s="5">
        <v>2.214775E-3</v>
      </c>
      <c r="T112" s="5">
        <v>-1.6458380000000002E-2</v>
      </c>
      <c r="U112" s="5">
        <v>-3.0404239999999999E-2</v>
      </c>
      <c r="V112" s="5">
        <v>-4.1923420000000003E-2</v>
      </c>
      <c r="W112" s="5">
        <v>-5.1821760000000001E-2</v>
      </c>
      <c r="X112" s="5">
        <v>-6.1347789999999999E-2</v>
      </c>
      <c r="Y112" s="5">
        <v>-7.0510890000000007E-2</v>
      </c>
      <c r="Z112" s="5">
        <v>-7.9792970000000005E-2</v>
      </c>
      <c r="AA112" s="5">
        <v>-8.8997599999999996E-2</v>
      </c>
      <c r="AB112" s="5">
        <v>-9.7967910000000005E-2</v>
      </c>
      <c r="AC112" s="5">
        <v>-0.10631</v>
      </c>
      <c r="AD112" s="5">
        <v>-0.11369799999999999</v>
      </c>
      <c r="AF112" t="s">
        <v>143</v>
      </c>
      <c r="AG112" s="5">
        <v>2.18944E-3</v>
      </c>
      <c r="AH112" s="5">
        <v>1.2438329999999999E-2</v>
      </c>
      <c r="AI112" s="5">
        <v>2.246126E-2</v>
      </c>
      <c r="AJ112" s="5">
        <v>2.993701E-2</v>
      </c>
      <c r="AK112" s="5">
        <v>3.120013E-2</v>
      </c>
      <c r="AL112" s="5">
        <v>2.263385E-2</v>
      </c>
      <c r="AM112" s="5">
        <v>9.9647490000000002E-3</v>
      </c>
      <c r="AN112" s="5">
        <v>5.4151329999999997E-4</v>
      </c>
      <c r="AO112" s="5">
        <v>-9.2792719999999999E-3</v>
      </c>
      <c r="AP112" s="5">
        <v>-4.2085200000000003E-3</v>
      </c>
      <c r="AQ112" s="5">
        <v>6.5266610000000003E-2</v>
      </c>
      <c r="AR112" s="5">
        <v>8.276921000000001E-2</v>
      </c>
      <c r="AS112" s="5">
        <v>8.2517789999999994E-2</v>
      </c>
      <c r="AT112" s="5">
        <v>5.2955000000000002E-2</v>
      </c>
      <c r="AU112" s="5">
        <v>-1.0590999999999989E-2</v>
      </c>
      <c r="AV112" s="5">
        <v>-7.4834829999999991E-2</v>
      </c>
      <c r="AW112" s="5">
        <v>-0.11491382999999999</v>
      </c>
      <c r="AX112" s="5">
        <v>-0.147514225</v>
      </c>
      <c r="AY112" s="5">
        <v>-0.17633337999999998</v>
      </c>
      <c r="AZ112" s="5">
        <v>-0.19415524000000001</v>
      </c>
      <c r="BA112" s="5">
        <v>-0.20805042000000001</v>
      </c>
      <c r="BB112" s="5">
        <v>-0.21768276</v>
      </c>
      <c r="BC112" s="5">
        <v>-0.22626679</v>
      </c>
      <c r="BD112" s="5">
        <v>-0.23129489000000003</v>
      </c>
      <c r="BE112" s="5">
        <v>-0.23615596999999999</v>
      </c>
      <c r="BF112" s="5">
        <v>-0.24269760000000001</v>
      </c>
      <c r="BG112" s="5">
        <v>-0.25658191000000002</v>
      </c>
      <c r="BH112" s="5">
        <v>-0.27041999999999999</v>
      </c>
      <c r="BI112" s="5">
        <v>-0.28413900000000003</v>
      </c>
      <c r="BK112" t="s">
        <v>143</v>
      </c>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row>
    <row r="113" spans="1:92" x14ac:dyDescent="0.25">
      <c r="A113" t="s">
        <v>144</v>
      </c>
      <c r="B113" s="5">
        <v>0</v>
      </c>
      <c r="C113" s="5">
        <v>0</v>
      </c>
      <c r="D113" s="5">
        <v>0</v>
      </c>
      <c r="E113" s="5">
        <v>0</v>
      </c>
      <c r="F113" s="5">
        <v>0</v>
      </c>
      <c r="G113" s="5">
        <v>0</v>
      </c>
      <c r="H113" s="5">
        <v>0</v>
      </c>
      <c r="I113" s="5">
        <v>0</v>
      </c>
      <c r="J113" s="5">
        <v>0</v>
      </c>
      <c r="K113" s="5">
        <v>3.489068E-2</v>
      </c>
      <c r="L113" s="5">
        <v>0.10749300000000001</v>
      </c>
      <c r="M113" s="5">
        <v>0.13617899999999999</v>
      </c>
      <c r="N113" s="5">
        <v>0.149447</v>
      </c>
      <c r="O113" s="5">
        <v>0.13830899999999999</v>
      </c>
      <c r="P113" s="5">
        <v>9.4010629999999998E-2</v>
      </c>
      <c r="Q113" s="5">
        <v>5.4311230000000002E-2</v>
      </c>
      <c r="R113" s="5">
        <v>2.8008140000000001E-2</v>
      </c>
      <c r="S113" s="5">
        <v>8.3349340000000004E-3</v>
      </c>
      <c r="T113" s="5">
        <v>-8.1031030000000004E-3</v>
      </c>
      <c r="U113" s="5">
        <v>-2.061632E-2</v>
      </c>
      <c r="V113" s="5">
        <v>-3.1163050000000001E-2</v>
      </c>
      <c r="W113" s="5">
        <v>-4.0362750000000003E-2</v>
      </c>
      <c r="X113" s="5">
        <v>-4.9229019999999998E-2</v>
      </c>
      <c r="Y113" s="5">
        <v>-5.7741969999999997E-2</v>
      </c>
      <c r="Z113" s="5">
        <v>-6.6265690000000002E-2</v>
      </c>
      <c r="AA113" s="5">
        <v>-7.4623309999999998E-2</v>
      </c>
      <c r="AB113" s="5">
        <v>-8.2637719999999998E-2</v>
      </c>
      <c r="AC113" s="5">
        <v>-8.9934239999999999E-2</v>
      </c>
      <c r="AD113" s="5">
        <v>-9.6168180000000006E-2</v>
      </c>
      <c r="AF113" t="s">
        <v>144</v>
      </c>
      <c r="AG113" s="5">
        <v>1.7523149999999999E-3</v>
      </c>
      <c r="AH113" s="5">
        <v>9.8029599999999995E-3</v>
      </c>
      <c r="AI113" s="5">
        <v>1.7979740000000001E-2</v>
      </c>
      <c r="AJ113" s="5">
        <v>2.4377550000000001E-2</v>
      </c>
      <c r="AK113" s="5">
        <v>2.672014E-2</v>
      </c>
      <c r="AL113" s="5">
        <v>1.957799E-2</v>
      </c>
      <c r="AM113" s="5">
        <v>9.2629940000000001E-3</v>
      </c>
      <c r="AN113" s="5">
        <v>1.4897879999999999E-3</v>
      </c>
      <c r="AO113" s="5">
        <v>-6.6110250000000004E-3</v>
      </c>
      <c r="AP113" s="5">
        <v>1.07740000000002E-4</v>
      </c>
      <c r="AQ113" s="5">
        <v>5.8945990000000004E-2</v>
      </c>
      <c r="AR113" s="5">
        <v>7.4692170000000002E-2</v>
      </c>
      <c r="AS113" s="5">
        <v>7.596718999999999E-2</v>
      </c>
      <c r="AT113" s="5">
        <v>5.2177109999999985E-2</v>
      </c>
      <c r="AU113" s="5">
        <v>-1.8202999999999969E-3</v>
      </c>
      <c r="AV113" s="5">
        <v>-5.6325769999999997E-2</v>
      </c>
      <c r="AW113" s="5">
        <v>-9.1142860000000006E-2</v>
      </c>
      <c r="AX113" s="5">
        <v>-0.11982206599999999</v>
      </c>
      <c r="AY113" s="5">
        <v>-0.145533103</v>
      </c>
      <c r="AZ113" s="5">
        <v>-0.16219232</v>
      </c>
      <c r="BA113" s="5">
        <v>-0.17556905</v>
      </c>
      <c r="BB113" s="5">
        <v>-0.18532875000000001</v>
      </c>
      <c r="BC113" s="5">
        <v>-0.19406701999999998</v>
      </c>
      <c r="BD113" s="5">
        <v>-0.19971897</v>
      </c>
      <c r="BE113" s="5">
        <v>-0.20495769000000003</v>
      </c>
      <c r="BF113" s="5">
        <v>-0.21137730999999998</v>
      </c>
      <c r="BG113" s="5">
        <v>-0.22366272000000001</v>
      </c>
      <c r="BH113" s="5">
        <v>-0.23581024</v>
      </c>
      <c r="BI113" s="5">
        <v>-0.24766418000000001</v>
      </c>
      <c r="BK113" t="s">
        <v>144</v>
      </c>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row>
    <row r="114" spans="1:92" x14ac:dyDescent="0.25">
      <c r="A114" t="s">
        <v>145</v>
      </c>
      <c r="B114" s="5">
        <v>0</v>
      </c>
      <c r="C114" s="5">
        <v>0</v>
      </c>
      <c r="D114" s="5">
        <v>0</v>
      </c>
      <c r="E114" s="5">
        <v>0</v>
      </c>
      <c r="F114" s="5">
        <v>0</v>
      </c>
      <c r="G114" s="5">
        <v>0</v>
      </c>
      <c r="H114" s="5">
        <v>0</v>
      </c>
      <c r="I114" s="5">
        <v>0</v>
      </c>
      <c r="J114" s="5">
        <v>0</v>
      </c>
      <c r="K114" s="5">
        <v>-1.135691E-2</v>
      </c>
      <c r="L114" s="5">
        <v>-0.124399</v>
      </c>
      <c r="M114" s="5">
        <v>-0.21035699999999999</v>
      </c>
      <c r="N114" s="5">
        <v>-0.32392100000000001</v>
      </c>
      <c r="O114" s="5">
        <v>-0.40717799999999998</v>
      </c>
      <c r="P114" s="5">
        <v>-0.386266</v>
      </c>
      <c r="Q114" s="5">
        <v>-0.361126</v>
      </c>
      <c r="R114" s="5">
        <v>-0.33829399999999998</v>
      </c>
      <c r="S114" s="5">
        <v>-0.31156499999999998</v>
      </c>
      <c r="T114" s="5">
        <v>-0.27896500000000002</v>
      </c>
      <c r="U114" s="5">
        <v>-0.24742500000000001</v>
      </c>
      <c r="V114" s="5">
        <v>-0.21440799999999999</v>
      </c>
      <c r="W114" s="5">
        <v>-0.181254</v>
      </c>
      <c r="X114" s="5">
        <v>-0.147591</v>
      </c>
      <c r="Y114" s="5">
        <v>-0.114372</v>
      </c>
      <c r="Z114" s="5">
        <v>-8.1437709999999996E-2</v>
      </c>
      <c r="AA114" s="5">
        <v>-4.8760339999999999E-2</v>
      </c>
      <c r="AB114" s="5">
        <v>-1.6091999999999999E-2</v>
      </c>
      <c r="AC114" s="5">
        <v>1.665314E-2</v>
      </c>
      <c r="AD114" s="5">
        <v>4.988865E-2</v>
      </c>
      <c r="AF114" t="s">
        <v>145</v>
      </c>
      <c r="AG114" s="5">
        <v>1.5072869999999999E-3</v>
      </c>
      <c r="AH114" s="5">
        <v>1.303497E-2</v>
      </c>
      <c r="AI114" s="5">
        <v>2.2098659999999999E-2</v>
      </c>
      <c r="AJ114" s="5">
        <v>2.7190519999999999E-2</v>
      </c>
      <c r="AK114" s="5">
        <v>-1.859411E-2</v>
      </c>
      <c r="AL114" s="5">
        <v>-3.076102E-2</v>
      </c>
      <c r="AM114" s="5">
        <v>-4.3952570000000003E-2</v>
      </c>
      <c r="AN114" s="5">
        <v>-5.3433000000000001E-2</v>
      </c>
      <c r="AO114" s="5">
        <v>-6.3529199999999994E-2</v>
      </c>
      <c r="AP114" s="5">
        <v>-0.15635390999999998</v>
      </c>
      <c r="AQ114" s="5">
        <v>-0.27699999999999997</v>
      </c>
      <c r="AR114" s="5">
        <v>-0.37331399999999998</v>
      </c>
      <c r="AS114" s="5">
        <v>-0.49888900000000003</v>
      </c>
      <c r="AT114" s="5">
        <v>-0.59597100000000003</v>
      </c>
      <c r="AU114" s="5">
        <v>-0.58672199999999997</v>
      </c>
      <c r="AV114" s="5">
        <v>-0.58090600000000003</v>
      </c>
      <c r="AW114" s="5">
        <v>-0.56781099999999995</v>
      </c>
      <c r="AX114" s="5">
        <v>-0.55176999999999998</v>
      </c>
      <c r="AY114" s="5">
        <v>-0.530968</v>
      </c>
      <c r="AZ114" s="5">
        <v>-0.503583</v>
      </c>
      <c r="BA114" s="5">
        <v>-0.47381000000000001</v>
      </c>
      <c r="BB114" s="5">
        <v>-0.44119600000000003</v>
      </c>
      <c r="BC114" s="5">
        <v>-0.40780700000000003</v>
      </c>
      <c r="BD114" s="5">
        <v>-0.37150799999999995</v>
      </c>
      <c r="BE114" s="5">
        <v>-0.33562070999999999</v>
      </c>
      <c r="BF114" s="5">
        <v>-0.30220733999999999</v>
      </c>
      <c r="BG114" s="5">
        <v>-0.27716599999999997</v>
      </c>
      <c r="BH114" s="5">
        <v>-0.25211785999999997</v>
      </c>
      <c r="BI114" s="5">
        <v>-0.22719835000000002</v>
      </c>
      <c r="BK114" t="s">
        <v>145</v>
      </c>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row>
    <row r="115" spans="1:92" x14ac:dyDescent="0.25">
      <c r="A115" t="s">
        <v>146</v>
      </c>
      <c r="B115" s="5">
        <v>0</v>
      </c>
      <c r="C115" s="5">
        <v>0</v>
      </c>
      <c r="D115" s="5">
        <v>0</v>
      </c>
      <c r="E115" s="5">
        <v>0</v>
      </c>
      <c r="F115" s="5">
        <v>0</v>
      </c>
      <c r="G115" s="5">
        <v>0</v>
      </c>
      <c r="H115" s="5">
        <v>0</v>
      </c>
      <c r="I115" s="5">
        <v>0</v>
      </c>
      <c r="J115" s="5">
        <v>0</v>
      </c>
      <c r="K115" s="5">
        <v>-5.0021500000000003E-3</v>
      </c>
      <c r="L115" s="5">
        <v>-9.5033989999999999E-2</v>
      </c>
      <c r="M115" s="5">
        <v>-0.16766800000000001</v>
      </c>
      <c r="N115" s="5">
        <v>-0.26679900000000001</v>
      </c>
      <c r="O115" s="5">
        <v>-0.34227200000000002</v>
      </c>
      <c r="P115" s="5">
        <v>-0.32968599999999998</v>
      </c>
      <c r="Q115" s="5">
        <v>-0.31187900000000002</v>
      </c>
      <c r="R115" s="5">
        <v>-0.294045</v>
      </c>
      <c r="S115" s="5">
        <v>-0.27180700000000002</v>
      </c>
      <c r="T115" s="5">
        <v>-0.243973</v>
      </c>
      <c r="U115" s="5">
        <v>-0.21659600000000001</v>
      </c>
      <c r="V115" s="5">
        <v>-0.187725</v>
      </c>
      <c r="W115" s="5">
        <v>-0.15860299999999999</v>
      </c>
      <c r="X115" s="5">
        <v>-0.129025</v>
      </c>
      <c r="Y115" s="5">
        <v>-9.9804519999999994E-2</v>
      </c>
      <c r="Z115" s="5">
        <v>-7.0824769999999995E-2</v>
      </c>
      <c r="AA115" s="5">
        <v>-4.2026309999999997E-2</v>
      </c>
      <c r="AB115" s="5">
        <v>-1.315201E-2</v>
      </c>
      <c r="AC115" s="5">
        <v>1.5943530000000001E-2</v>
      </c>
      <c r="AD115" s="5">
        <v>4.5684040000000002E-2</v>
      </c>
      <c r="AF115" t="s">
        <v>146</v>
      </c>
      <c r="AG115" s="5">
        <v>9.6893700000000001E-4</v>
      </c>
      <c r="AH115" s="5">
        <v>1.1880109999999999E-2</v>
      </c>
      <c r="AI115" s="5">
        <v>2.06497E-2</v>
      </c>
      <c r="AJ115" s="5">
        <v>2.5731569999999999E-2</v>
      </c>
      <c r="AK115" s="5">
        <v>-1.441953E-2</v>
      </c>
      <c r="AL115" s="5">
        <v>-2.6352190000000001E-2</v>
      </c>
      <c r="AM115" s="5">
        <v>-3.9242310000000002E-2</v>
      </c>
      <c r="AN115" s="5">
        <v>-4.8488969999999999E-2</v>
      </c>
      <c r="AO115" s="5">
        <v>-5.8107399999999997E-2</v>
      </c>
      <c r="AP115" s="5">
        <v>-0.13804215</v>
      </c>
      <c r="AQ115" s="5">
        <v>-0.23623799000000001</v>
      </c>
      <c r="AR115" s="5">
        <v>-0.31917099999999998</v>
      </c>
      <c r="AS115" s="5">
        <v>-0.430031</v>
      </c>
      <c r="AT115" s="5">
        <v>-0.51890100000000006</v>
      </c>
      <c r="AU115" s="5">
        <v>-0.51757799999999998</v>
      </c>
      <c r="AV115" s="5">
        <v>-0.51839400000000002</v>
      </c>
      <c r="AW115" s="5">
        <v>-0.50994600000000001</v>
      </c>
      <c r="AX115" s="5">
        <v>-0.497977</v>
      </c>
      <c r="AY115" s="5">
        <v>-0.48143400000000003</v>
      </c>
      <c r="AZ115" s="5">
        <v>-0.45810499999999998</v>
      </c>
      <c r="BA115" s="5">
        <v>-0.43228299999999997</v>
      </c>
      <c r="BB115" s="5">
        <v>-0.40352399999999999</v>
      </c>
      <c r="BC115" s="5">
        <v>-0.37400500000000003</v>
      </c>
      <c r="BD115" s="5">
        <v>-0.34154652000000002</v>
      </c>
      <c r="BE115" s="5">
        <v>-0.30944676999999998</v>
      </c>
      <c r="BF115" s="5">
        <v>-0.27966630999999997</v>
      </c>
      <c r="BG115" s="5">
        <v>-0.25798901000000002</v>
      </c>
      <c r="BH115" s="5">
        <v>-0.23625747</v>
      </c>
      <c r="BI115" s="5">
        <v>-0.21452096000000001</v>
      </c>
      <c r="BK115" t="s">
        <v>146</v>
      </c>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row>
    <row r="116" spans="1:92" x14ac:dyDescent="0.25">
      <c r="A116" t="s">
        <v>147</v>
      </c>
      <c r="B116" s="5">
        <v>0</v>
      </c>
      <c r="C116" s="5">
        <v>0</v>
      </c>
      <c r="D116" s="5">
        <v>0</v>
      </c>
      <c r="E116" s="5">
        <v>0</v>
      </c>
      <c r="F116" s="5">
        <v>0</v>
      </c>
      <c r="G116" s="5">
        <v>0</v>
      </c>
      <c r="H116" s="5">
        <v>0</v>
      </c>
      <c r="I116" s="5">
        <v>0</v>
      </c>
      <c r="J116" s="5">
        <v>0</v>
      </c>
      <c r="K116" s="5">
        <v>1.7312580000000001E-2</v>
      </c>
      <c r="L116" s="5">
        <v>1.5731680000000001E-2</v>
      </c>
      <c r="M116" s="5">
        <v>-1.8867630000000001E-3</v>
      </c>
      <c r="N116" s="5">
        <v>-4.0699819999999998E-2</v>
      </c>
      <c r="O116" s="5">
        <v>-8.2541909999999996E-2</v>
      </c>
      <c r="P116" s="5">
        <v>-0.102203</v>
      </c>
      <c r="Q116" s="5">
        <v>-0.11732099999999999</v>
      </c>
      <c r="R116" s="5">
        <v>-0.125166</v>
      </c>
      <c r="S116" s="5">
        <v>-0.127139</v>
      </c>
      <c r="T116" s="5">
        <v>-0.12440900000000001</v>
      </c>
      <c r="U116" s="5">
        <v>-0.11945799999999999</v>
      </c>
      <c r="V116" s="5">
        <v>-0.11253000000000001</v>
      </c>
      <c r="W116" s="5">
        <v>-0.104617</v>
      </c>
      <c r="X116" s="5">
        <v>-9.6229990000000001E-2</v>
      </c>
      <c r="Y116" s="5">
        <v>-8.784074E-2</v>
      </c>
      <c r="Z116" s="5">
        <v>-7.9655539999999997E-2</v>
      </c>
      <c r="AA116" s="5">
        <v>-7.1605530000000001E-2</v>
      </c>
      <c r="AB116" s="5">
        <v>-6.3552659999999997E-2</v>
      </c>
      <c r="AC116" s="5">
        <v>-5.5280780000000002E-2</v>
      </c>
      <c r="AD116" s="5">
        <v>-4.6464829999999999E-2</v>
      </c>
      <c r="AF116" t="s">
        <v>147</v>
      </c>
      <c r="AG116" s="5">
        <v>1.351192E-3</v>
      </c>
      <c r="AH116" s="5">
        <v>1.056667E-2</v>
      </c>
      <c r="AI116" s="5">
        <v>1.8940209999999999E-2</v>
      </c>
      <c r="AJ116" s="5">
        <v>2.477014E-2</v>
      </c>
      <c r="AK116" s="5">
        <v>9.2328329999999993E-3</v>
      </c>
      <c r="AL116" s="5">
        <v>1.601994E-4</v>
      </c>
      <c r="AM116" s="5">
        <v>-1.135627E-2</v>
      </c>
      <c r="AN116" s="5">
        <v>-2.0008709999999999E-2</v>
      </c>
      <c r="AO116" s="5">
        <v>-2.9212459999999999E-2</v>
      </c>
      <c r="AP116" s="5">
        <v>-6.0225720000000003E-2</v>
      </c>
      <c r="AQ116" s="5">
        <v>-7.4430170000000004E-2</v>
      </c>
      <c r="AR116" s="5">
        <v>-0.105172763</v>
      </c>
      <c r="AS116" s="5">
        <v>-0.15711781999999999</v>
      </c>
      <c r="AT116" s="5">
        <v>-0.21308490999999999</v>
      </c>
      <c r="AU116" s="5">
        <v>-0.24406600000000001</v>
      </c>
      <c r="AV116" s="5">
        <v>-0.27636499999999997</v>
      </c>
      <c r="AW116" s="5">
        <v>-0.29405199999999998</v>
      </c>
      <c r="AX116" s="5">
        <v>-0.30643700000000001</v>
      </c>
      <c r="AY116" s="5">
        <v>-0.31464200000000003</v>
      </c>
      <c r="AZ116" s="5">
        <v>-0.31449199999999999</v>
      </c>
      <c r="BA116" s="5">
        <v>-0.31115700000000002</v>
      </c>
      <c r="BB116" s="5">
        <v>-0.30438300000000001</v>
      </c>
      <c r="BC116" s="5">
        <v>-0.29654598999999998</v>
      </c>
      <c r="BD116" s="5">
        <v>-0.28574073999999999</v>
      </c>
      <c r="BE116" s="5">
        <v>-0.27479354</v>
      </c>
      <c r="BF116" s="5">
        <v>-0.26554453</v>
      </c>
      <c r="BG116" s="5">
        <v>-0.26308566</v>
      </c>
      <c r="BH116" s="5">
        <v>-0.26079278</v>
      </c>
      <c r="BI116" s="5">
        <v>-0.25865483</v>
      </c>
      <c r="BK116" t="s">
        <v>147</v>
      </c>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row>
    <row r="117" spans="1:92" x14ac:dyDescent="0.25">
      <c r="A117" t="s">
        <v>148</v>
      </c>
      <c r="B117" s="5">
        <v>0</v>
      </c>
      <c r="C117" s="5">
        <v>0</v>
      </c>
      <c r="D117" s="5">
        <v>0</v>
      </c>
      <c r="E117" s="5">
        <v>0</v>
      </c>
      <c r="F117" s="5">
        <v>0</v>
      </c>
      <c r="G117" s="5">
        <v>0</v>
      </c>
      <c r="H117" s="5">
        <v>0</v>
      </c>
      <c r="I117" s="5">
        <v>0</v>
      </c>
      <c r="J117" s="5">
        <v>0</v>
      </c>
      <c r="K117" s="5">
        <v>1.661727E-2</v>
      </c>
      <c r="L117" s="5">
        <v>1.7186440000000001E-2</v>
      </c>
      <c r="M117" s="5">
        <v>5.8747050000000005E-4</v>
      </c>
      <c r="N117" s="5">
        <v>-3.624426E-2</v>
      </c>
      <c r="O117" s="5">
        <v>-7.6477809999999993E-2</v>
      </c>
      <c r="P117" s="5">
        <v>-9.6846580000000002E-2</v>
      </c>
      <c r="Q117" s="5">
        <v>-0.11228299999999999</v>
      </c>
      <c r="R117" s="5">
        <v>-0.119908</v>
      </c>
      <c r="S117" s="5">
        <v>-0.12173299999999999</v>
      </c>
      <c r="T117" s="5">
        <v>-0.119171</v>
      </c>
      <c r="U117" s="5">
        <v>-0.114467</v>
      </c>
      <c r="V117" s="5">
        <v>-0.107876</v>
      </c>
      <c r="W117" s="5">
        <v>-0.10029100000000001</v>
      </c>
      <c r="X117" s="5">
        <v>-9.2192759999999999E-2</v>
      </c>
      <c r="Y117" s="5">
        <v>-8.3915139999999999E-2</v>
      </c>
      <c r="Z117" s="5">
        <v>-7.5595800000000005E-2</v>
      </c>
      <c r="AA117" s="5">
        <v>-6.7086950000000006E-2</v>
      </c>
      <c r="AB117" s="5">
        <v>-5.8171460000000001E-2</v>
      </c>
      <c r="AC117" s="5">
        <v>-4.8544579999999997E-2</v>
      </c>
      <c r="AD117" s="5">
        <v>-3.7792289999999999E-2</v>
      </c>
      <c r="AF117" t="s">
        <v>148</v>
      </c>
      <c r="AG117" s="5">
        <v>1.4093560000000001E-3</v>
      </c>
      <c r="AH117" s="5">
        <v>1.104165E-2</v>
      </c>
      <c r="AI117" s="5">
        <v>1.9832240000000001E-2</v>
      </c>
      <c r="AJ117" s="5">
        <v>2.5933729999999999E-2</v>
      </c>
      <c r="AK117" s="5">
        <v>9.2087309999999995E-3</v>
      </c>
      <c r="AL117" s="5">
        <v>-1.6350849999999999E-4</v>
      </c>
      <c r="AM117" s="5">
        <v>-1.1831110000000001E-2</v>
      </c>
      <c r="AN117" s="5">
        <v>-2.0420130000000002E-2</v>
      </c>
      <c r="AO117" s="5">
        <v>-2.9501599999999999E-2</v>
      </c>
      <c r="AP117" s="5">
        <v>-6.2677099999999999E-2</v>
      </c>
      <c r="AQ117" s="5">
        <v>-7.4068190000000006E-2</v>
      </c>
      <c r="AR117" s="5">
        <v>-0.10294252949999999</v>
      </c>
      <c r="AS117" s="5">
        <v>-0.15198726000000001</v>
      </c>
      <c r="AT117" s="5">
        <v>-0.20556480999999999</v>
      </c>
      <c r="AU117" s="5">
        <v>-0.23655258000000001</v>
      </c>
      <c r="AV117" s="5">
        <v>-0.26884799999999998</v>
      </c>
      <c r="AW117" s="5">
        <v>-0.28567300000000001</v>
      </c>
      <c r="AX117" s="5">
        <v>-0.29737599999999997</v>
      </c>
      <c r="AY117" s="5">
        <v>-0.30530299999999999</v>
      </c>
      <c r="AZ117" s="5">
        <v>-0.304867</v>
      </c>
      <c r="BA117" s="5">
        <v>-0.301348</v>
      </c>
      <c r="BB117" s="5">
        <v>-0.294352</v>
      </c>
      <c r="BC117" s="5">
        <v>-0.28631276</v>
      </c>
      <c r="BD117" s="5">
        <v>-0.27506913999999999</v>
      </c>
      <c r="BE117" s="5">
        <v>-0.26356679999999999</v>
      </c>
      <c r="BF117" s="5">
        <v>-0.25359395000000001</v>
      </c>
      <c r="BG117" s="5">
        <v>-0.25039845999999999</v>
      </c>
      <c r="BH117" s="5">
        <v>-0.24692458</v>
      </c>
      <c r="BI117" s="5">
        <v>-0.24308429000000001</v>
      </c>
      <c r="BK117" t="s">
        <v>148</v>
      </c>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row>
    <row r="118" spans="1:92" x14ac:dyDescent="0.25">
      <c r="A118" t="s">
        <v>149</v>
      </c>
      <c r="B118" s="5">
        <v>0</v>
      </c>
      <c r="C118" s="5">
        <v>0</v>
      </c>
      <c r="D118" s="5">
        <v>0</v>
      </c>
      <c r="E118" s="5">
        <v>0</v>
      </c>
      <c r="F118" s="5">
        <v>0</v>
      </c>
      <c r="G118" s="5">
        <v>0</v>
      </c>
      <c r="H118" s="5">
        <v>0</v>
      </c>
      <c r="I118" s="5">
        <v>0</v>
      </c>
      <c r="J118" s="5">
        <v>0</v>
      </c>
      <c r="K118" s="5">
        <v>1.0521900000000001E-2</v>
      </c>
      <c r="L118" s="5">
        <v>-1.9081730000000002E-2</v>
      </c>
      <c r="M118" s="5">
        <v>-5.7375549999999997E-2</v>
      </c>
      <c r="N118" s="5">
        <v>-0.119488</v>
      </c>
      <c r="O118" s="5">
        <v>-0.17660899999999999</v>
      </c>
      <c r="P118" s="5">
        <v>-0.190223</v>
      </c>
      <c r="Q118" s="5">
        <v>-0.19747799999999999</v>
      </c>
      <c r="R118" s="5">
        <v>-0.19817399999999999</v>
      </c>
      <c r="S118" s="5">
        <v>-0.192722</v>
      </c>
      <c r="T118" s="5">
        <v>-0.181871</v>
      </c>
      <c r="U118" s="5">
        <v>-0.16935900000000001</v>
      </c>
      <c r="V118" s="5">
        <v>-0.154859</v>
      </c>
      <c r="W118" s="5">
        <v>-0.13949</v>
      </c>
      <c r="X118" s="5">
        <v>-0.12360400000000001</v>
      </c>
      <c r="Y118" s="5">
        <v>-0.107752</v>
      </c>
      <c r="Z118" s="5">
        <v>-9.206048E-2</v>
      </c>
      <c r="AA118" s="5">
        <v>-7.6432139999999996E-2</v>
      </c>
      <c r="AB118" s="5">
        <v>-6.0659150000000002E-2</v>
      </c>
      <c r="AC118" s="5">
        <v>-4.4526009999999998E-2</v>
      </c>
      <c r="AD118" s="5">
        <v>-2.7628719999999999E-2</v>
      </c>
      <c r="AF118" t="s">
        <v>149</v>
      </c>
      <c r="AG118" s="5">
        <v>1.29192E-3</v>
      </c>
      <c r="AH118" s="5">
        <v>1.216689E-2</v>
      </c>
      <c r="AI118" s="5">
        <v>2.1702240000000001E-2</v>
      </c>
      <c r="AJ118" s="5">
        <v>2.7961159999999999E-2</v>
      </c>
      <c r="AK118" s="5">
        <v>4.4526050000000001E-3</v>
      </c>
      <c r="AL118" s="5">
        <v>-6.2046000000000002E-3</v>
      </c>
      <c r="AM118" s="5">
        <v>-1.930318E-2</v>
      </c>
      <c r="AN118" s="5">
        <v>-2.896046E-2</v>
      </c>
      <c r="AO118" s="5">
        <v>-3.9295549999999999E-2</v>
      </c>
      <c r="AP118" s="5">
        <v>-8.8351830000000006E-2</v>
      </c>
      <c r="AQ118" s="5">
        <v>-0.13050972999999999</v>
      </c>
      <c r="AR118" s="5">
        <v>-0.18247554999999999</v>
      </c>
      <c r="AS118" s="5">
        <v>-0.25851400000000002</v>
      </c>
      <c r="AT118" s="5">
        <v>-0.33080699999999996</v>
      </c>
      <c r="AU118" s="5">
        <v>-0.35648800000000003</v>
      </c>
      <c r="AV118" s="5">
        <v>-0.382577</v>
      </c>
      <c r="AW118" s="5">
        <v>-0.39341099999999996</v>
      </c>
      <c r="AX118" s="5">
        <v>-0.398835</v>
      </c>
      <c r="AY118" s="5">
        <v>-0.39954800000000001</v>
      </c>
      <c r="AZ118" s="5">
        <v>-0.39151900000000001</v>
      </c>
      <c r="BA118" s="5">
        <v>-0.38029599999999997</v>
      </c>
      <c r="BB118" s="5">
        <v>-0.36555499999999996</v>
      </c>
      <c r="BC118" s="5">
        <v>-0.34983599999999998</v>
      </c>
      <c r="BD118" s="5">
        <v>-0.33094000000000001</v>
      </c>
      <c r="BE118" s="5">
        <v>-0.31205647999999997</v>
      </c>
      <c r="BF118" s="5">
        <v>-0.29517114</v>
      </c>
      <c r="BG118" s="5">
        <v>-0.28592214999999999</v>
      </c>
      <c r="BH118" s="5">
        <v>-0.27660801000000002</v>
      </c>
      <c r="BI118" s="5">
        <v>-0.26721971999999999</v>
      </c>
      <c r="BK118" t="s">
        <v>149</v>
      </c>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row>
    <row r="119" spans="1:92" x14ac:dyDescent="0.25">
      <c r="A119" t="s">
        <v>150</v>
      </c>
      <c r="B119" s="5">
        <v>0</v>
      </c>
      <c r="C119" s="5">
        <v>0</v>
      </c>
      <c r="D119" s="5">
        <v>0</v>
      </c>
      <c r="E119" s="5">
        <v>0</v>
      </c>
      <c r="F119" s="5">
        <v>0</v>
      </c>
      <c r="G119" s="5">
        <v>0</v>
      </c>
      <c r="H119" s="5">
        <v>0</v>
      </c>
      <c r="I119" s="5">
        <v>0</v>
      </c>
      <c r="J119" s="5">
        <v>0</v>
      </c>
      <c r="K119" s="5">
        <v>8.1077730000000004E-3</v>
      </c>
      <c r="L119" s="5">
        <v>-2.562909E-2</v>
      </c>
      <c r="M119" s="5">
        <v>-6.2344660000000003E-2</v>
      </c>
      <c r="N119" s="5">
        <v>-0.120952</v>
      </c>
      <c r="O119" s="5">
        <v>-0.172649</v>
      </c>
      <c r="P119" s="5">
        <v>-0.17947199999999999</v>
      </c>
      <c r="Q119" s="5">
        <v>-0.18167800000000001</v>
      </c>
      <c r="R119" s="5">
        <v>-0.179559</v>
      </c>
      <c r="S119" s="5">
        <v>-0.172427</v>
      </c>
      <c r="T119" s="5">
        <v>-0.16057199999999999</v>
      </c>
      <c r="U119" s="5">
        <v>-0.14760400000000001</v>
      </c>
      <c r="V119" s="5">
        <v>-0.132912</v>
      </c>
      <c r="W119" s="5">
        <v>-0.117508</v>
      </c>
      <c r="X119" s="5">
        <v>-0.101587</v>
      </c>
      <c r="Y119" s="5">
        <v>-8.5670579999999996E-2</v>
      </c>
      <c r="Z119" s="5">
        <v>-6.9797040000000005E-2</v>
      </c>
      <c r="AA119" s="5">
        <v>-5.385831E-2</v>
      </c>
      <c r="AB119" s="5">
        <v>-3.7646800000000001E-2</v>
      </c>
      <c r="AC119" s="5">
        <v>-2.0927109999999999E-2</v>
      </c>
      <c r="AD119" s="5">
        <v>-3.2948389999999999E-3</v>
      </c>
      <c r="AF119" t="s">
        <v>150</v>
      </c>
      <c r="AG119" s="5">
        <v>9.3982400000000002E-4</v>
      </c>
      <c r="AH119" s="5">
        <v>1.034027E-2</v>
      </c>
      <c r="AI119" s="5">
        <v>1.8497639999999999E-2</v>
      </c>
      <c r="AJ119" s="5">
        <v>2.3836570000000001E-2</v>
      </c>
      <c r="AK119" s="5">
        <v>-2.630442E-4</v>
      </c>
      <c r="AL119" s="5">
        <v>-9.9988170000000001E-3</v>
      </c>
      <c r="AM119" s="5">
        <v>-2.146031E-2</v>
      </c>
      <c r="AN119" s="5">
        <v>-2.988267E-2</v>
      </c>
      <c r="AO119" s="5">
        <v>-3.8708039999999999E-2</v>
      </c>
      <c r="AP119" s="5">
        <v>-8.6673136999999997E-2</v>
      </c>
      <c r="AQ119" s="5">
        <v>-0.13061408999999999</v>
      </c>
      <c r="AR119" s="5">
        <v>-0.17866166</v>
      </c>
      <c r="AS119" s="5">
        <v>-0.24914900000000001</v>
      </c>
      <c r="AT119" s="5">
        <v>-0.31398300000000001</v>
      </c>
      <c r="AU119" s="5">
        <v>-0.331592</v>
      </c>
      <c r="AV119" s="5">
        <v>-0.35083300000000001</v>
      </c>
      <c r="AW119" s="5">
        <v>-0.35791400000000001</v>
      </c>
      <c r="AX119" s="5">
        <v>-0.36066999999999999</v>
      </c>
      <c r="AY119" s="5">
        <v>-0.35941099999999998</v>
      </c>
      <c r="AZ119" s="5">
        <v>-0.35077999999999998</v>
      </c>
      <c r="BA119" s="5">
        <v>-0.33931699999999998</v>
      </c>
      <c r="BB119" s="5">
        <v>-0.32466899999999999</v>
      </c>
      <c r="BC119" s="5">
        <v>-0.30904300000000001</v>
      </c>
      <c r="BD119" s="5">
        <v>-0.29040558</v>
      </c>
      <c r="BE119" s="5">
        <v>-0.27169304</v>
      </c>
      <c r="BF119" s="5">
        <v>-0.25465430999999999</v>
      </c>
      <c r="BG119" s="5">
        <v>-0.24449680000000001</v>
      </c>
      <c r="BH119" s="5">
        <v>-0.23413611000000001</v>
      </c>
      <c r="BI119" s="5">
        <v>-0.22354283899999999</v>
      </c>
      <c r="BK119" t="s">
        <v>150</v>
      </c>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row>
    <row r="120" spans="1:92" x14ac:dyDescent="0.25">
      <c r="A120" t="s">
        <v>151</v>
      </c>
      <c r="B120" s="5">
        <v>0</v>
      </c>
      <c r="C120" s="5">
        <v>0</v>
      </c>
      <c r="D120" s="5">
        <v>0</v>
      </c>
      <c r="E120" s="5">
        <v>0</v>
      </c>
      <c r="F120" s="5">
        <v>0</v>
      </c>
      <c r="G120" s="5">
        <v>0</v>
      </c>
      <c r="H120" s="5">
        <v>0</v>
      </c>
      <c r="I120" s="5">
        <v>0</v>
      </c>
      <c r="J120" s="5">
        <v>0</v>
      </c>
      <c r="K120" s="5">
        <v>9.2631080000000008E-3</v>
      </c>
      <c r="L120" s="5">
        <v>-2.8433420000000001E-2</v>
      </c>
      <c r="M120" s="5">
        <v>-7.259641E-2</v>
      </c>
      <c r="N120" s="5">
        <v>-0.141985</v>
      </c>
      <c r="O120" s="5">
        <v>-0.204203</v>
      </c>
      <c r="P120" s="5">
        <v>-0.216144</v>
      </c>
      <c r="Q120" s="5">
        <v>-0.22107299999999999</v>
      </c>
      <c r="R120" s="5">
        <v>-0.21963199999999999</v>
      </c>
      <c r="S120" s="5">
        <v>-0.21177000000000001</v>
      </c>
      <c r="T120" s="5">
        <v>-0.19813</v>
      </c>
      <c r="U120" s="5">
        <v>-0.18288599999999999</v>
      </c>
      <c r="V120" s="5">
        <v>-0.16555600000000001</v>
      </c>
      <c r="W120" s="5">
        <v>-0.14735500000000001</v>
      </c>
      <c r="X120" s="5">
        <v>-0.128577</v>
      </c>
      <c r="Y120" s="5">
        <v>-0.109851</v>
      </c>
      <c r="Z120" s="5">
        <v>-9.1284660000000004E-2</v>
      </c>
      <c r="AA120" s="5">
        <v>-7.2788889999999995E-2</v>
      </c>
      <c r="AB120" s="5">
        <v>-5.413681E-2</v>
      </c>
      <c r="AC120" s="5">
        <v>-3.5123010000000003E-2</v>
      </c>
      <c r="AD120" s="5">
        <v>-1.5333680000000001E-2</v>
      </c>
      <c r="AF120" t="s">
        <v>151</v>
      </c>
      <c r="AG120" s="5">
        <v>1.1837659999999999E-3</v>
      </c>
      <c r="AH120" s="5">
        <v>1.219256E-2</v>
      </c>
      <c r="AI120" s="5">
        <v>2.1734980000000001E-2</v>
      </c>
      <c r="AJ120" s="5">
        <v>2.7903939999999999E-2</v>
      </c>
      <c r="AK120" s="5">
        <v>1.511543E-3</v>
      </c>
      <c r="AL120" s="5">
        <v>-9.750145E-3</v>
      </c>
      <c r="AM120" s="5">
        <v>-2.3118909999999999E-2</v>
      </c>
      <c r="AN120" s="5">
        <v>-3.2929899999999998E-2</v>
      </c>
      <c r="AO120" s="5">
        <v>-4.3261460000000002E-2</v>
      </c>
      <c r="AP120" s="5">
        <v>-9.6731892E-2</v>
      </c>
      <c r="AQ120" s="5">
        <v>-0.14650842</v>
      </c>
      <c r="AR120" s="5">
        <v>-0.20389741</v>
      </c>
      <c r="AS120" s="5">
        <v>-0.28696199999999999</v>
      </c>
      <c r="AT120" s="5">
        <v>-0.36419000000000001</v>
      </c>
      <c r="AU120" s="5">
        <v>-0.388243</v>
      </c>
      <c r="AV120" s="5">
        <v>-0.41227400000000003</v>
      </c>
      <c r="AW120" s="5">
        <v>-0.42096800000000001</v>
      </c>
      <c r="AX120" s="5">
        <v>-0.42398800000000003</v>
      </c>
      <c r="AY120" s="5">
        <v>-0.42195700000000003</v>
      </c>
      <c r="AZ120" s="5">
        <v>-0.41118500000000002</v>
      </c>
      <c r="BA120" s="5">
        <v>-0.39705200000000002</v>
      </c>
      <c r="BB120" s="5">
        <v>-0.379303</v>
      </c>
      <c r="BC120" s="5">
        <v>-0.36049500000000001</v>
      </c>
      <c r="BD120" s="5">
        <v>-0.33841199999999999</v>
      </c>
      <c r="BE120" s="5">
        <v>-0.31639065999999999</v>
      </c>
      <c r="BF120" s="5">
        <v>-0.29644088999999996</v>
      </c>
      <c r="BG120" s="5">
        <v>-0.28437981000000001</v>
      </c>
      <c r="BH120" s="5">
        <v>-0.27229200999999997</v>
      </c>
      <c r="BI120" s="5">
        <v>-0.26014567999999999</v>
      </c>
      <c r="BK120" t="s">
        <v>151</v>
      </c>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row>
    <row r="121" spans="1:92" x14ac:dyDescent="0.25">
      <c r="A121" t="s">
        <v>152</v>
      </c>
      <c r="B121" s="5">
        <v>0</v>
      </c>
      <c r="C121" s="5">
        <v>0</v>
      </c>
      <c r="D121" s="5">
        <v>0</v>
      </c>
      <c r="E121" s="5">
        <v>0</v>
      </c>
      <c r="F121" s="5">
        <v>0</v>
      </c>
      <c r="G121" s="5">
        <v>0</v>
      </c>
      <c r="H121" s="5">
        <v>0</v>
      </c>
      <c r="I121" s="5">
        <v>0</v>
      </c>
      <c r="J121" s="5">
        <v>0</v>
      </c>
      <c r="K121" s="5">
        <v>1.4140059999999999E-2</v>
      </c>
      <c r="L121" s="5">
        <v>-3.812752E-3</v>
      </c>
      <c r="M121" s="5">
        <v>-3.5942210000000002E-2</v>
      </c>
      <c r="N121" s="5">
        <v>-9.1950799999999999E-2</v>
      </c>
      <c r="O121" s="5">
        <v>-0.14655199999999999</v>
      </c>
      <c r="P121" s="5">
        <v>-0.165607</v>
      </c>
      <c r="Q121" s="5">
        <v>-0.17785100000000001</v>
      </c>
      <c r="R121" s="5">
        <v>-0.18224399999999999</v>
      </c>
      <c r="S121" s="5">
        <v>-0.17992900000000001</v>
      </c>
      <c r="T121" s="5">
        <v>-0.172013</v>
      </c>
      <c r="U121" s="5">
        <v>-0.16181899999999999</v>
      </c>
      <c r="V121" s="5">
        <v>-0.14929400000000001</v>
      </c>
      <c r="W121" s="5">
        <v>-0.13556799999999999</v>
      </c>
      <c r="X121" s="5">
        <v>-0.1211</v>
      </c>
      <c r="Y121" s="5">
        <v>-0.106401</v>
      </c>
      <c r="Z121" s="5">
        <v>-9.1617980000000002E-2</v>
      </c>
      <c r="AA121" s="5">
        <v>-7.6652479999999995E-2</v>
      </c>
      <c r="AB121" s="5">
        <v>-6.1276999999999998E-2</v>
      </c>
      <c r="AC121" s="5">
        <v>-4.5216939999999997E-2</v>
      </c>
      <c r="AD121" s="5">
        <v>-2.805825E-2</v>
      </c>
      <c r="AF121" t="s">
        <v>152</v>
      </c>
      <c r="AG121" s="5">
        <v>8.216613E-4</v>
      </c>
      <c r="AH121" s="5">
        <v>1.153392E-2</v>
      </c>
      <c r="AI121" s="5">
        <v>2.095609E-2</v>
      </c>
      <c r="AJ121" s="5">
        <v>2.7172689999999999E-2</v>
      </c>
      <c r="AK121" s="5">
        <v>6.054696E-3</v>
      </c>
      <c r="AL121" s="5">
        <v>-4.3047349999999996E-3</v>
      </c>
      <c r="AM121" s="5">
        <v>-1.7252610000000002E-2</v>
      </c>
      <c r="AN121" s="5">
        <v>-2.6799360000000001E-2</v>
      </c>
      <c r="AO121" s="5">
        <v>-3.676952E-2</v>
      </c>
      <c r="AP121" s="5">
        <v>-7.9705220000000007E-2</v>
      </c>
      <c r="AQ121" s="5">
        <v>-0.10921075200000001</v>
      </c>
      <c r="AR121" s="5">
        <v>-0.15453920999999998</v>
      </c>
      <c r="AS121" s="5">
        <v>-0.22429379999999999</v>
      </c>
      <c r="AT121" s="5">
        <v>-0.29396599999999995</v>
      </c>
      <c r="AU121" s="5">
        <v>-0.32516400000000001</v>
      </c>
      <c r="AV121" s="5">
        <v>-0.356346</v>
      </c>
      <c r="AW121" s="5">
        <v>-0.37063000000000001</v>
      </c>
      <c r="AX121" s="5">
        <v>-0.37892400000000004</v>
      </c>
      <c r="AY121" s="5">
        <v>-0.38223600000000002</v>
      </c>
      <c r="AZ121" s="5">
        <v>-0.37635799999999997</v>
      </c>
      <c r="BA121" s="5">
        <v>-0.36679499999999998</v>
      </c>
      <c r="BB121" s="5">
        <v>-0.35327500000000001</v>
      </c>
      <c r="BC121" s="5">
        <v>-0.338503</v>
      </c>
      <c r="BD121" s="5">
        <v>-0.32017200000000001</v>
      </c>
      <c r="BE121" s="5">
        <v>-0.30171698000000002</v>
      </c>
      <c r="BF121" s="5">
        <v>-0.28504247999999999</v>
      </c>
      <c r="BG121" s="5">
        <v>-0.27595400000000003</v>
      </c>
      <c r="BH121" s="5">
        <v>-0.26647694</v>
      </c>
      <c r="BI121" s="5">
        <v>-0.25661924999999997</v>
      </c>
      <c r="BK121" t="s">
        <v>152</v>
      </c>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row>
    <row r="122" spans="1:92" x14ac:dyDescent="0.25">
      <c r="A122" t="s">
        <v>153</v>
      </c>
      <c r="B122" s="5">
        <v>0</v>
      </c>
      <c r="C122" s="5">
        <v>0</v>
      </c>
      <c r="D122" s="5">
        <v>0</v>
      </c>
      <c r="E122" s="5">
        <v>0</v>
      </c>
      <c r="F122" s="5">
        <v>0</v>
      </c>
      <c r="G122" s="5">
        <v>0</v>
      </c>
      <c r="H122" s="5">
        <v>0</v>
      </c>
      <c r="I122" s="5">
        <v>0</v>
      </c>
      <c r="J122" s="5">
        <v>0</v>
      </c>
      <c r="K122" s="5">
        <v>3.6431789999999999E-2</v>
      </c>
      <c r="L122" s="5">
        <v>0.111138</v>
      </c>
      <c r="M122" s="5">
        <v>0.13836200000000001</v>
      </c>
      <c r="N122" s="5">
        <v>0.14733599999999999</v>
      </c>
      <c r="O122" s="5">
        <v>0.13016</v>
      </c>
      <c r="P122" s="5">
        <v>7.9278009999999996E-2</v>
      </c>
      <c r="Q122" s="5">
        <v>3.2965139999999997E-2</v>
      </c>
      <c r="R122" s="5">
        <v>1.800818E-3</v>
      </c>
      <c r="S122" s="5">
        <v>-2.1254619999999998E-2</v>
      </c>
      <c r="T122" s="5">
        <v>-3.9809749999999998E-2</v>
      </c>
      <c r="U122" s="5">
        <v>-5.3401820000000003E-2</v>
      </c>
      <c r="V122" s="5">
        <v>-6.4164289999999999E-2</v>
      </c>
      <c r="W122" s="5">
        <v>-7.2922509999999996E-2</v>
      </c>
      <c r="X122" s="5">
        <v>-8.0885689999999996E-2</v>
      </c>
      <c r="Y122" s="5">
        <v>-8.812209E-2</v>
      </c>
      <c r="Z122" s="5">
        <v>-9.50743E-2</v>
      </c>
      <c r="AA122" s="5">
        <v>-0.101565</v>
      </c>
      <c r="AB122" s="5">
        <v>-0.107418</v>
      </c>
      <c r="AC122" s="5">
        <v>-0.11221</v>
      </c>
      <c r="AD122" s="5">
        <v>-0.115546</v>
      </c>
      <c r="AF122" t="s">
        <v>153</v>
      </c>
      <c r="AG122" s="5">
        <v>1.847446E-3</v>
      </c>
      <c r="AH122" s="5">
        <v>1.206844E-2</v>
      </c>
      <c r="AI122" s="5">
        <v>2.2005879999999998E-2</v>
      </c>
      <c r="AJ122" s="5">
        <v>2.9424929999999998E-2</v>
      </c>
      <c r="AK122" s="5">
        <v>3.0120279999999999E-2</v>
      </c>
      <c r="AL122" s="5">
        <v>2.256186E-2</v>
      </c>
      <c r="AM122" s="5">
        <v>1.041017E-2</v>
      </c>
      <c r="AN122" s="5">
        <v>1.2202020000000001E-3</v>
      </c>
      <c r="AO122" s="5">
        <v>-8.6026550000000007E-3</v>
      </c>
      <c r="AP122" s="5">
        <v>-7.1541400000000033E-3</v>
      </c>
      <c r="AQ122" s="5">
        <v>5.333719E-2</v>
      </c>
      <c r="AR122" s="5">
        <v>6.5698480000000017E-2</v>
      </c>
      <c r="AS122" s="5">
        <v>6.053219E-2</v>
      </c>
      <c r="AT122" s="5">
        <v>2.8223999999999999E-2</v>
      </c>
      <c r="AU122" s="5">
        <v>-3.4143989999999999E-2</v>
      </c>
      <c r="AV122" s="5">
        <v>-9.8065860000000005E-2</v>
      </c>
      <c r="AW122" s="5">
        <v>-0.138697182</v>
      </c>
      <c r="AX122" s="5">
        <v>-0.17180062000000001</v>
      </c>
      <c r="AY122" s="5">
        <v>-0.20061175000000001</v>
      </c>
      <c r="AZ122" s="5">
        <v>-0.21823782000000003</v>
      </c>
      <c r="BA122" s="5">
        <v>-0.23149428999999999</v>
      </c>
      <c r="BB122" s="5">
        <v>-0.24009550999999998</v>
      </c>
      <c r="BC122" s="5">
        <v>-0.24719468999999999</v>
      </c>
      <c r="BD122" s="5">
        <v>-0.25039308999999998</v>
      </c>
      <c r="BE122" s="5">
        <v>-0.2530213</v>
      </c>
      <c r="BF122" s="5">
        <v>-0.256907</v>
      </c>
      <c r="BG122" s="5">
        <v>-0.26760699999999998</v>
      </c>
      <c r="BH122" s="5">
        <v>-0.277758</v>
      </c>
      <c r="BI122" s="5">
        <v>-0.28727999999999998</v>
      </c>
      <c r="BK122" t="s">
        <v>153</v>
      </c>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row>
    <row r="123" spans="1:92" x14ac:dyDescent="0.25">
      <c r="A123" t="s">
        <v>154</v>
      </c>
      <c r="B123" s="5">
        <v>0</v>
      </c>
      <c r="C123" s="5">
        <v>0</v>
      </c>
      <c r="D123" s="5">
        <v>0</v>
      </c>
      <c r="E123" s="5">
        <v>0</v>
      </c>
      <c r="F123" s="5">
        <v>0</v>
      </c>
      <c r="G123" s="5">
        <v>0</v>
      </c>
      <c r="H123" s="5">
        <v>0</v>
      </c>
      <c r="I123" s="5">
        <v>0</v>
      </c>
      <c r="J123" s="5">
        <v>0</v>
      </c>
      <c r="K123" s="5">
        <v>3.9600629999999998E-2</v>
      </c>
      <c r="L123" s="5">
        <v>0.12135600000000001</v>
      </c>
      <c r="M123" s="5">
        <v>0.15033099999999999</v>
      </c>
      <c r="N123" s="5">
        <v>0.160936</v>
      </c>
      <c r="O123" s="5">
        <v>0.14347399999999999</v>
      </c>
      <c r="P123" s="5">
        <v>8.8823570000000004E-2</v>
      </c>
      <c r="Q123" s="5">
        <v>4.1005479999999997E-2</v>
      </c>
      <c r="R123" s="5">
        <v>1.0017760000000001E-2</v>
      </c>
      <c r="S123" s="5">
        <v>-1.241887E-2</v>
      </c>
      <c r="T123" s="5">
        <v>-3.040431E-2</v>
      </c>
      <c r="U123" s="5">
        <v>-4.3318599999999999E-2</v>
      </c>
      <c r="V123" s="5">
        <v>-5.3550630000000002E-2</v>
      </c>
      <c r="W123" s="5">
        <v>-6.1896329999999999E-2</v>
      </c>
      <c r="X123" s="5">
        <v>-6.9594349999999999E-2</v>
      </c>
      <c r="Y123" s="5">
        <v>-7.6654169999999994E-2</v>
      </c>
      <c r="Z123" s="5">
        <v>-8.3518259999999997E-2</v>
      </c>
      <c r="AA123" s="5">
        <v>-8.9970359999999999E-2</v>
      </c>
      <c r="AB123" s="5">
        <v>-9.5794080000000004E-2</v>
      </c>
      <c r="AC123" s="5">
        <v>-0.100536</v>
      </c>
      <c r="AD123" s="5">
        <v>-0.10380300000000001</v>
      </c>
      <c r="AF123" t="s">
        <v>154</v>
      </c>
      <c r="AG123" s="5">
        <v>1.104715E-3</v>
      </c>
      <c r="AH123" s="5">
        <v>1.130664E-2</v>
      </c>
      <c r="AI123" s="5">
        <v>2.1194910000000001E-2</v>
      </c>
      <c r="AJ123" s="5">
        <v>2.8516059999999999E-2</v>
      </c>
      <c r="AK123" s="5">
        <v>3.0660900000000001E-2</v>
      </c>
      <c r="AL123" s="5">
        <v>2.2278840000000001E-2</v>
      </c>
      <c r="AM123" s="5">
        <v>9.6953079999999997E-3</v>
      </c>
      <c r="AN123" s="5">
        <v>3.2900410000000002E-4</v>
      </c>
      <c r="AO123" s="5">
        <v>-9.4543600000000002E-3</v>
      </c>
      <c r="AP123" s="5">
        <v>-3.4812300000000018E-3</v>
      </c>
      <c r="AQ123" s="5">
        <v>6.3383049999999996E-2</v>
      </c>
      <c r="AR123" s="5">
        <v>7.7437249999999999E-2</v>
      </c>
      <c r="AS123" s="5">
        <v>7.4050350000000001E-2</v>
      </c>
      <c r="AT123" s="5">
        <v>4.1692999999999994E-2</v>
      </c>
      <c r="AU123" s="5">
        <v>-2.4119429999999997E-2</v>
      </c>
      <c r="AV123" s="5">
        <v>-8.9300520000000008E-2</v>
      </c>
      <c r="AW123" s="5">
        <v>-0.12947024000000001</v>
      </c>
      <c r="AX123" s="5">
        <v>-0.16168986999999999</v>
      </c>
      <c r="AY123" s="5">
        <v>-0.18968531</v>
      </c>
      <c r="AZ123" s="5">
        <v>-0.2063876</v>
      </c>
      <c r="BA123" s="5">
        <v>-0.21884862999999999</v>
      </c>
      <c r="BB123" s="5">
        <v>-0.22674232999999999</v>
      </c>
      <c r="BC123" s="5">
        <v>-0.23331135</v>
      </c>
      <c r="BD123" s="5">
        <v>-0.23603916999999999</v>
      </c>
      <c r="BE123" s="5">
        <v>-0.23831426</v>
      </c>
      <c r="BF123" s="5">
        <v>-0.24195536000000001</v>
      </c>
      <c r="BG123" s="5">
        <v>-0.25257607999999998</v>
      </c>
      <c r="BH123" s="5">
        <v>-0.26267699999999999</v>
      </c>
      <c r="BI123" s="5">
        <v>-0.27213900000000002</v>
      </c>
      <c r="BK123" t="s">
        <v>154</v>
      </c>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row>
    <row r="124" spans="1:92" x14ac:dyDescent="0.25">
      <c r="A124" t="s">
        <v>155</v>
      </c>
      <c r="B124" s="5">
        <v>0</v>
      </c>
      <c r="C124" s="5">
        <v>0</v>
      </c>
      <c r="D124" s="5">
        <v>0</v>
      </c>
      <c r="E124" s="5">
        <v>0</v>
      </c>
      <c r="F124" s="5">
        <v>0</v>
      </c>
      <c r="G124" s="5">
        <v>0</v>
      </c>
      <c r="H124" s="5">
        <v>0</v>
      </c>
      <c r="I124" s="5">
        <v>0</v>
      </c>
      <c r="J124" s="5">
        <v>0</v>
      </c>
      <c r="K124" s="5">
        <v>-1.531971E-2</v>
      </c>
      <c r="L124" s="5">
        <v>-0.14750199999999999</v>
      </c>
      <c r="M124" s="5">
        <v>-0.24646699999999999</v>
      </c>
      <c r="N124" s="5">
        <v>-0.37509599999999998</v>
      </c>
      <c r="O124" s="5">
        <v>-0.46797800000000001</v>
      </c>
      <c r="P124" s="5">
        <v>-0.44180399999999997</v>
      </c>
      <c r="Q124" s="5">
        <v>-0.41097</v>
      </c>
      <c r="R124" s="5">
        <v>-0.38355299999999998</v>
      </c>
      <c r="S124" s="5">
        <v>-0.352159</v>
      </c>
      <c r="T124" s="5">
        <v>-0.31435299999999999</v>
      </c>
      <c r="U124" s="5">
        <v>-0.27796500000000002</v>
      </c>
      <c r="V124" s="5">
        <v>-0.24005599999999999</v>
      </c>
      <c r="W124" s="5">
        <v>-0.20211399999999999</v>
      </c>
      <c r="X124" s="5">
        <v>-0.16366800000000001</v>
      </c>
      <c r="Y124" s="5">
        <v>-0.12581800000000001</v>
      </c>
      <c r="Z124" s="5">
        <v>-8.8386839999999994E-2</v>
      </c>
      <c r="AA124" s="5">
        <v>-5.1384470000000002E-2</v>
      </c>
      <c r="AB124" s="5">
        <v>-1.457349E-2</v>
      </c>
      <c r="AC124" s="5">
        <v>2.2081770000000001E-2</v>
      </c>
      <c r="AD124" s="5">
        <v>5.8994739999999997E-2</v>
      </c>
      <c r="AF124" t="s">
        <v>155</v>
      </c>
      <c r="AG124" s="5">
        <v>1.5953429999999999E-3</v>
      </c>
      <c r="AH124" s="5">
        <v>1.4072879999999999E-2</v>
      </c>
      <c r="AI124" s="5">
        <v>2.3705469999999999E-2</v>
      </c>
      <c r="AJ124" s="5">
        <v>2.8905670000000001E-2</v>
      </c>
      <c r="AK124" s="5">
        <v>-2.1657019999999999E-2</v>
      </c>
      <c r="AL124" s="5">
        <v>-3.4315039999999998E-2</v>
      </c>
      <c r="AM124" s="5">
        <v>-4.8339300000000002E-2</v>
      </c>
      <c r="AN124" s="5">
        <v>-5.848565E-2</v>
      </c>
      <c r="AO124" s="5">
        <v>-6.9472419999999993E-2</v>
      </c>
      <c r="AP124" s="5">
        <v>-0.17311871000000001</v>
      </c>
      <c r="AQ124" s="5">
        <v>-0.31281599999999998</v>
      </c>
      <c r="AR124" s="5">
        <v>-0.42293700000000001</v>
      </c>
      <c r="AS124" s="5">
        <v>-0.56467199999999995</v>
      </c>
      <c r="AT124" s="5">
        <v>-0.67263000000000006</v>
      </c>
      <c r="AU124" s="5">
        <v>-0.659076</v>
      </c>
      <c r="AV124" s="5">
        <v>-0.64897399999999994</v>
      </c>
      <c r="AW124" s="5">
        <v>-0.63186999999999993</v>
      </c>
      <c r="AX124" s="5">
        <v>-0.61180000000000001</v>
      </c>
      <c r="AY124" s="5">
        <v>-0.58648499999999992</v>
      </c>
      <c r="AZ124" s="5">
        <v>-0.55429100000000009</v>
      </c>
      <c r="BA124" s="5">
        <v>-0.51966500000000004</v>
      </c>
      <c r="BB124" s="5">
        <v>-0.48215399999999997</v>
      </c>
      <c r="BC124" s="5">
        <v>-0.44393400000000005</v>
      </c>
      <c r="BD124" s="5">
        <v>-0.40279799999999999</v>
      </c>
      <c r="BE124" s="5">
        <v>-0.36226683999999998</v>
      </c>
      <c r="BF124" s="5">
        <v>-0.32455846999999999</v>
      </c>
      <c r="BG124" s="5">
        <v>-0.29587349000000002</v>
      </c>
      <c r="BH124" s="5">
        <v>-0.26729723</v>
      </c>
      <c r="BI124" s="5">
        <v>-0.23902326000000002</v>
      </c>
      <c r="BK124" t="s">
        <v>155</v>
      </c>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row>
    <row r="125" spans="1:92" x14ac:dyDescent="0.25">
      <c r="A125" t="s">
        <v>156</v>
      </c>
      <c r="B125" s="5">
        <v>0</v>
      </c>
      <c r="C125" s="5">
        <v>0</v>
      </c>
      <c r="D125" s="5">
        <v>0</v>
      </c>
      <c r="E125" s="5">
        <v>0</v>
      </c>
      <c r="F125" s="5">
        <v>0</v>
      </c>
      <c r="G125" s="5">
        <v>0</v>
      </c>
      <c r="H125" s="5">
        <v>0</v>
      </c>
      <c r="I125" s="5">
        <v>0</v>
      </c>
      <c r="J125" s="5">
        <v>0</v>
      </c>
      <c r="K125" s="5">
        <v>-2.579399E-3</v>
      </c>
      <c r="L125" s="5">
        <v>-8.6354680000000003E-2</v>
      </c>
      <c r="M125" s="5">
        <v>-0.156611</v>
      </c>
      <c r="N125" s="5">
        <v>-0.25340299999999999</v>
      </c>
      <c r="O125" s="5">
        <v>-0.32841100000000001</v>
      </c>
      <c r="P125" s="5">
        <v>-0.31896400000000003</v>
      </c>
      <c r="Q125" s="5">
        <v>-0.30349399999999999</v>
      </c>
      <c r="R125" s="5">
        <v>-0.286914</v>
      </c>
      <c r="S125" s="5">
        <v>-0.26564500000000002</v>
      </c>
      <c r="T125" s="5">
        <v>-0.23874100000000001</v>
      </c>
      <c r="U125" s="5">
        <v>-0.21207100000000001</v>
      </c>
      <c r="V125" s="5">
        <v>-0.18385699999999999</v>
      </c>
      <c r="W125" s="5">
        <v>-0.155365</v>
      </c>
      <c r="X125" s="5">
        <v>-0.12645500000000001</v>
      </c>
      <c r="Y125" s="5">
        <v>-9.7893839999999996E-2</v>
      </c>
      <c r="Z125" s="5">
        <v>-6.9613220000000003E-2</v>
      </c>
      <c r="AA125" s="5">
        <v>-4.1524119999999998E-2</v>
      </c>
      <c r="AB125" s="5">
        <v>-1.3369539999999999E-2</v>
      </c>
      <c r="AC125" s="5">
        <v>1.499586E-2</v>
      </c>
      <c r="AD125" s="5">
        <v>4.4015360000000003E-2</v>
      </c>
      <c r="AF125" t="s">
        <v>156</v>
      </c>
      <c r="AG125" s="5">
        <v>7.9264639999999996E-4</v>
      </c>
      <c r="AH125" s="5">
        <v>1.233821E-2</v>
      </c>
      <c r="AI125" s="5">
        <v>2.1536920000000001E-2</v>
      </c>
      <c r="AJ125" s="5">
        <v>2.676473E-2</v>
      </c>
      <c r="AK125" s="5">
        <v>-1.2402720000000001E-2</v>
      </c>
      <c r="AL125" s="5">
        <v>-2.4521210000000002E-2</v>
      </c>
      <c r="AM125" s="5">
        <v>-3.7929909999999997E-2</v>
      </c>
      <c r="AN125" s="5">
        <v>-4.746003E-2</v>
      </c>
      <c r="AO125" s="5">
        <v>-5.7470010000000002E-2</v>
      </c>
      <c r="AP125" s="5">
        <v>-0.135115399</v>
      </c>
      <c r="AQ125" s="5">
        <v>-0.22715168000000002</v>
      </c>
      <c r="AR125" s="5">
        <v>-0.307952</v>
      </c>
      <c r="AS125" s="5">
        <v>-0.41663899999999998</v>
      </c>
      <c r="AT125" s="5">
        <v>-0.50532599999999994</v>
      </c>
      <c r="AU125" s="5">
        <v>-0.50716099999999997</v>
      </c>
      <c r="AV125" s="5">
        <v>-0.51074399999999998</v>
      </c>
      <c r="AW125" s="5">
        <v>-0.50353899999999996</v>
      </c>
      <c r="AX125" s="5">
        <v>-0.49260700000000002</v>
      </c>
      <c r="AY125" s="5">
        <v>-0.477051</v>
      </c>
      <c r="AZ125" s="5">
        <v>-0.45415499999999998</v>
      </c>
      <c r="BA125" s="5">
        <v>-0.42869499999999999</v>
      </c>
      <c r="BB125" s="5">
        <v>-0.40017400000000003</v>
      </c>
      <c r="BC125" s="5">
        <v>-0.37092999999999998</v>
      </c>
      <c r="BD125" s="5">
        <v>-0.33861184</v>
      </c>
      <c r="BE125" s="5">
        <v>-0.30670021999999997</v>
      </c>
      <c r="BF125" s="5">
        <v>-0.27721812000000001</v>
      </c>
      <c r="BG125" s="5">
        <v>-0.25622054</v>
      </c>
      <c r="BH125" s="5">
        <v>-0.23516013999999999</v>
      </c>
      <c r="BI125" s="5">
        <v>-0.21410464000000001</v>
      </c>
      <c r="BK125" t="s">
        <v>156</v>
      </c>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row>
    <row r="126" spans="1:92" x14ac:dyDescent="0.25">
      <c r="A126" t="s">
        <v>157</v>
      </c>
      <c r="B126" s="5">
        <v>0</v>
      </c>
      <c r="C126" s="5">
        <v>0</v>
      </c>
      <c r="D126" s="5">
        <v>0</v>
      </c>
      <c r="E126" s="5">
        <v>0</v>
      </c>
      <c r="F126" s="5">
        <v>0</v>
      </c>
      <c r="G126" s="5">
        <v>0</v>
      </c>
      <c r="H126" s="5">
        <v>0</v>
      </c>
      <c r="I126" s="5">
        <v>0</v>
      </c>
      <c r="J126" s="5">
        <v>0</v>
      </c>
      <c r="K126" s="5">
        <v>1.8601030000000001E-2</v>
      </c>
      <c r="L126" s="5">
        <v>1.9317540000000001E-2</v>
      </c>
      <c r="M126" s="5">
        <v>-1.4639399999999999E-3</v>
      </c>
      <c r="N126" s="5">
        <v>-4.4477320000000001E-2</v>
      </c>
      <c r="O126" s="5">
        <v>-9.1938989999999998E-2</v>
      </c>
      <c r="P126" s="5">
        <v>-0.11845600000000001</v>
      </c>
      <c r="Q126" s="5">
        <v>-0.137882</v>
      </c>
      <c r="R126" s="5">
        <v>-0.14768300000000001</v>
      </c>
      <c r="S126" s="5">
        <v>-0.15045</v>
      </c>
      <c r="T126" s="5">
        <v>-0.14788799999999999</v>
      </c>
      <c r="U126" s="5">
        <v>-0.14252799999999999</v>
      </c>
      <c r="V126" s="5">
        <v>-0.13488800000000001</v>
      </c>
      <c r="W126" s="5">
        <v>-0.12603700000000001</v>
      </c>
      <c r="X126" s="5">
        <v>-0.11658499999999999</v>
      </c>
      <c r="Y126" s="5">
        <v>-0.106973</v>
      </c>
      <c r="Z126" s="5">
        <v>-9.7406290000000006E-2</v>
      </c>
      <c r="AA126" s="5">
        <v>-8.7787669999999998E-2</v>
      </c>
      <c r="AB126" s="5">
        <v>-7.7909740000000005E-2</v>
      </c>
      <c r="AC126" s="5">
        <v>-6.7497280000000007E-2</v>
      </c>
      <c r="AD126" s="5">
        <v>-5.6165949999999999E-2</v>
      </c>
      <c r="AF126" t="s">
        <v>157</v>
      </c>
      <c r="AG126" s="5">
        <v>1.633853E-3</v>
      </c>
      <c r="AH126" s="5">
        <v>1.207686E-2</v>
      </c>
      <c r="AI126" s="5">
        <v>2.1610509999999999E-2</v>
      </c>
      <c r="AJ126" s="5">
        <v>2.826994E-2</v>
      </c>
      <c r="AK126" s="5">
        <v>1.1789239999999999E-2</v>
      </c>
      <c r="AL126" s="5">
        <v>1.3573050000000001E-3</v>
      </c>
      <c r="AM126" s="5">
        <v>-1.150763E-2</v>
      </c>
      <c r="AN126" s="5">
        <v>-2.106806E-2</v>
      </c>
      <c r="AO126" s="5">
        <v>-3.1228949999999998E-2</v>
      </c>
      <c r="AP126" s="5">
        <v>-6.4745959999999991E-2</v>
      </c>
      <c r="AQ126" s="5">
        <v>-7.8342159999999994E-2</v>
      </c>
      <c r="AR126" s="5">
        <v>-0.11348593999999999</v>
      </c>
      <c r="AS126" s="5">
        <v>-0.17053531999999999</v>
      </c>
      <c r="AT126" s="5">
        <v>-0.23294598999999999</v>
      </c>
      <c r="AU126" s="5">
        <v>-0.27119799999999999</v>
      </c>
      <c r="AV126" s="5">
        <v>-0.30863799999999997</v>
      </c>
      <c r="AW126" s="5">
        <v>-0.32848100000000002</v>
      </c>
      <c r="AX126" s="5">
        <v>-0.34187000000000001</v>
      </c>
      <c r="AY126" s="5">
        <v>-0.35047200000000001</v>
      </c>
      <c r="AZ126" s="5">
        <v>-0.34963500000000003</v>
      </c>
      <c r="BA126" s="5">
        <v>-0.34522399999999998</v>
      </c>
      <c r="BB126" s="5">
        <v>-0.33698099999999998</v>
      </c>
      <c r="BC126" s="5">
        <v>-0.32754899999999998</v>
      </c>
      <c r="BD126" s="5">
        <v>-0.314834</v>
      </c>
      <c r="BE126" s="5">
        <v>-0.30186829000000004</v>
      </c>
      <c r="BF126" s="5">
        <v>-0.29060867000000001</v>
      </c>
      <c r="BG126" s="5">
        <v>-0.28645974000000002</v>
      </c>
      <c r="BH126" s="5">
        <v>-0.28225928</v>
      </c>
      <c r="BI126" s="5">
        <v>-0.27793594999999999</v>
      </c>
      <c r="BK126" t="s">
        <v>157</v>
      </c>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row>
    <row r="127" spans="1:92" x14ac:dyDescent="0.25">
      <c r="A127" t="s">
        <v>158</v>
      </c>
      <c r="B127" s="5">
        <v>0</v>
      </c>
      <c r="C127" s="5">
        <v>0</v>
      </c>
      <c r="D127" s="5">
        <v>0</v>
      </c>
      <c r="E127" s="5">
        <v>0</v>
      </c>
      <c r="F127" s="5">
        <v>0</v>
      </c>
      <c r="G127" s="5">
        <v>0</v>
      </c>
      <c r="H127" s="5">
        <v>0</v>
      </c>
      <c r="I127" s="5">
        <v>0</v>
      </c>
      <c r="J127" s="5">
        <v>0</v>
      </c>
      <c r="K127" s="5">
        <v>1.8974939999999999E-2</v>
      </c>
      <c r="L127" s="5">
        <v>2.341151E-2</v>
      </c>
      <c r="M127" s="5">
        <v>6.8980229999999997E-3</v>
      </c>
      <c r="N127" s="5">
        <v>-3.0558109999999999E-2</v>
      </c>
      <c r="O127" s="5">
        <v>-7.2917750000000003E-2</v>
      </c>
      <c r="P127" s="5">
        <v>-9.7440109999999996E-2</v>
      </c>
      <c r="Q127" s="5">
        <v>-0.11532100000000001</v>
      </c>
      <c r="R127" s="5">
        <v>-0.124144</v>
      </c>
      <c r="S127" s="5">
        <v>-0.12645100000000001</v>
      </c>
      <c r="T127" s="5">
        <v>-0.123928</v>
      </c>
      <c r="U127" s="5">
        <v>-0.11883100000000001</v>
      </c>
      <c r="V127" s="5">
        <v>-0.11167000000000001</v>
      </c>
      <c r="W127" s="5">
        <v>-0.103396</v>
      </c>
      <c r="X127" s="5">
        <v>-9.4559950000000004E-2</v>
      </c>
      <c r="Y127" s="5">
        <v>-8.5514690000000004E-2</v>
      </c>
      <c r="Z127" s="5">
        <v>-7.6427389999999998E-2</v>
      </c>
      <c r="AA127" s="5">
        <v>-6.71601E-2</v>
      </c>
      <c r="AB127" s="5">
        <v>-5.7495659999999997E-2</v>
      </c>
      <c r="AC127" s="5">
        <v>-4.7119559999999998E-2</v>
      </c>
      <c r="AD127" s="5">
        <v>-3.5617599999999999E-2</v>
      </c>
      <c r="AF127" t="s">
        <v>158</v>
      </c>
      <c r="AG127" s="5">
        <v>9.0020360000000002E-4</v>
      </c>
      <c r="AH127" s="5">
        <v>1.015104E-2</v>
      </c>
      <c r="AI127" s="5">
        <v>1.867771E-2</v>
      </c>
      <c r="AJ127" s="5">
        <v>2.4711110000000001E-2</v>
      </c>
      <c r="AK127" s="5">
        <v>9.6989750000000003E-3</v>
      </c>
      <c r="AL127" s="5">
        <v>-1.7469769999999999E-4</v>
      </c>
      <c r="AM127" s="5">
        <v>-1.1952020000000001E-2</v>
      </c>
      <c r="AN127" s="5">
        <v>-2.068938E-2</v>
      </c>
      <c r="AO127" s="5">
        <v>-2.9674140000000002E-2</v>
      </c>
      <c r="AP127" s="5">
        <v>-5.8565920000000007E-2</v>
      </c>
      <c r="AQ127" s="5">
        <v>-6.7071760000000008E-2</v>
      </c>
      <c r="AR127" s="5">
        <v>-9.6439976999999996E-2</v>
      </c>
      <c r="AS127" s="5">
        <v>-0.14665011</v>
      </c>
      <c r="AT127" s="5">
        <v>-0.20262875</v>
      </c>
      <c r="AU127" s="5">
        <v>-0.23803611</v>
      </c>
      <c r="AV127" s="5">
        <v>-0.27261999999999997</v>
      </c>
      <c r="AW127" s="5">
        <v>-0.290742</v>
      </c>
      <c r="AX127" s="5">
        <v>-0.30286999999999997</v>
      </c>
      <c r="AY127" s="5">
        <v>-0.310699</v>
      </c>
      <c r="AZ127" s="5">
        <v>-0.309979</v>
      </c>
      <c r="BA127" s="5">
        <v>-0.30590000000000001</v>
      </c>
      <c r="BB127" s="5">
        <v>-0.29822500000000002</v>
      </c>
      <c r="BC127" s="5">
        <v>-0.28939895000000004</v>
      </c>
      <c r="BD127" s="5">
        <v>-0.27740669000000001</v>
      </c>
      <c r="BE127" s="5">
        <v>-0.26514639000000001</v>
      </c>
      <c r="BF127" s="5">
        <v>-0.25433610000000001</v>
      </c>
      <c r="BG127" s="5">
        <v>-0.25007765999999998</v>
      </c>
      <c r="BH127" s="5">
        <v>-0.24562956</v>
      </c>
      <c r="BI127" s="5">
        <v>-0.24084259999999999</v>
      </c>
      <c r="BK127" t="s">
        <v>158</v>
      </c>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row>
    <row r="128" spans="1:92" x14ac:dyDescent="0.25">
      <c r="A128" t="s">
        <v>159</v>
      </c>
      <c r="B128" s="5">
        <v>0</v>
      </c>
      <c r="C128" s="5">
        <v>0</v>
      </c>
      <c r="D128" s="5">
        <v>0</v>
      </c>
      <c r="E128" s="5">
        <v>0</v>
      </c>
      <c r="F128" s="5">
        <v>0</v>
      </c>
      <c r="G128" s="5">
        <v>0</v>
      </c>
      <c r="H128" s="5">
        <v>0</v>
      </c>
      <c r="I128" s="5">
        <v>0</v>
      </c>
      <c r="J128" s="5">
        <v>0</v>
      </c>
      <c r="K128" s="5">
        <v>1.066981E-2</v>
      </c>
      <c r="L128" s="5">
        <v>-1.6846369999999999E-2</v>
      </c>
      <c r="M128" s="5">
        <v>-5.2799520000000003E-2</v>
      </c>
      <c r="N128" s="5">
        <v>-0.11164499999999999</v>
      </c>
      <c r="O128" s="5">
        <v>-0.166128</v>
      </c>
      <c r="P128" s="5">
        <v>-0.17971599999999999</v>
      </c>
      <c r="Q128" s="5">
        <v>-0.187276</v>
      </c>
      <c r="R128" s="5">
        <v>-0.18849199999999999</v>
      </c>
      <c r="S128" s="5">
        <v>-0.183696</v>
      </c>
      <c r="T128" s="5">
        <v>-0.17363799999999999</v>
      </c>
      <c r="U128" s="5">
        <v>-0.16183</v>
      </c>
      <c r="V128" s="5">
        <v>-0.14798600000000001</v>
      </c>
      <c r="W128" s="5">
        <v>-0.133213</v>
      </c>
      <c r="X128" s="5">
        <v>-0.117836</v>
      </c>
      <c r="Y128" s="5">
        <v>-0.102394</v>
      </c>
      <c r="Z128" s="5">
        <v>-8.7005269999999996E-2</v>
      </c>
      <c r="AA128" s="5">
        <v>-7.1571419999999997E-2</v>
      </c>
      <c r="AB128" s="5">
        <v>-5.5865079999999998E-2</v>
      </c>
      <c r="AC128" s="5">
        <v>-3.9660670000000002E-2</v>
      </c>
      <c r="AD128" s="5">
        <v>-2.2554109999999999E-2</v>
      </c>
      <c r="AF128" t="s">
        <v>159</v>
      </c>
      <c r="AG128" s="5">
        <v>1.0669519999999999E-3</v>
      </c>
      <c r="AH128" s="5">
        <v>1.143457E-2</v>
      </c>
      <c r="AI128" s="5">
        <v>2.0520529999999999E-2</v>
      </c>
      <c r="AJ128" s="5">
        <v>2.6515420000000001E-2</v>
      </c>
      <c r="AK128" s="5">
        <v>3.7398840000000002E-3</v>
      </c>
      <c r="AL128" s="5">
        <v>-6.4964230000000003E-3</v>
      </c>
      <c r="AM128" s="5">
        <v>-1.9007670000000001E-2</v>
      </c>
      <c r="AN128" s="5">
        <v>-2.8224519999999999E-2</v>
      </c>
      <c r="AO128" s="5">
        <v>-3.8070229999999997E-2</v>
      </c>
      <c r="AP128" s="5">
        <v>-8.4690000000000001E-2</v>
      </c>
      <c r="AQ128" s="5">
        <v>-0.12425237</v>
      </c>
      <c r="AR128" s="5">
        <v>-0.17325252000000002</v>
      </c>
      <c r="AS128" s="5">
        <v>-0.24537899999999999</v>
      </c>
      <c r="AT128" s="5">
        <v>-0.31434000000000001</v>
      </c>
      <c r="AU128" s="5">
        <v>-0.33947699999999997</v>
      </c>
      <c r="AV128" s="5">
        <v>-0.36510999999999999</v>
      </c>
      <c r="AW128" s="5">
        <v>-0.37610299999999997</v>
      </c>
      <c r="AX128" s="5">
        <v>-0.381772</v>
      </c>
      <c r="AY128" s="5">
        <v>-0.38283899999999998</v>
      </c>
      <c r="AZ128" s="5">
        <v>-0.37536700000000001</v>
      </c>
      <c r="BA128" s="5">
        <v>-0.36469300000000004</v>
      </c>
      <c r="BB128" s="5">
        <v>-0.35050899999999996</v>
      </c>
      <c r="BC128" s="5">
        <v>-0.33523999999999998</v>
      </c>
      <c r="BD128" s="5">
        <v>-0.31679299999999999</v>
      </c>
      <c r="BE128" s="5">
        <v>-0.29822227000000001</v>
      </c>
      <c r="BF128" s="5">
        <v>-0.28145142000000001</v>
      </c>
      <c r="BG128" s="5">
        <v>-0.27190708000000002</v>
      </c>
      <c r="BH128" s="5">
        <v>-0.26218966999999999</v>
      </c>
      <c r="BI128" s="5">
        <v>-0.25227811</v>
      </c>
      <c r="BK128" t="s">
        <v>159</v>
      </c>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row>
    <row r="129" spans="1:92" x14ac:dyDescent="0.25">
      <c r="A129" t="s">
        <v>160</v>
      </c>
      <c r="B129" s="5">
        <v>0</v>
      </c>
      <c r="C129" s="5">
        <v>0</v>
      </c>
      <c r="D129" s="5">
        <v>0</v>
      </c>
      <c r="E129" s="5">
        <v>0</v>
      </c>
      <c r="F129" s="5">
        <v>0</v>
      </c>
      <c r="G129" s="5">
        <v>0</v>
      </c>
      <c r="H129" s="5">
        <v>0</v>
      </c>
      <c r="I129" s="5">
        <v>0</v>
      </c>
      <c r="J129" s="5">
        <v>0</v>
      </c>
      <c r="K129" s="5">
        <v>1.265874E-2</v>
      </c>
      <c r="L129" s="5">
        <v>-1.419192E-2</v>
      </c>
      <c r="M129" s="5">
        <v>-5.278273E-2</v>
      </c>
      <c r="N129" s="5">
        <v>-0.116217</v>
      </c>
      <c r="O129" s="5">
        <v>-0.17563899999999999</v>
      </c>
      <c r="P129" s="5">
        <v>-0.19217100000000001</v>
      </c>
      <c r="Q129" s="5">
        <v>-0.20081599999999999</v>
      </c>
      <c r="R129" s="5">
        <v>-0.20195299999999999</v>
      </c>
      <c r="S129" s="5">
        <v>-0.196295</v>
      </c>
      <c r="T129" s="5">
        <v>-0.184839</v>
      </c>
      <c r="U129" s="5">
        <v>-0.17139799999999999</v>
      </c>
      <c r="V129" s="5">
        <v>-0.15579200000000001</v>
      </c>
      <c r="W129" s="5">
        <v>-0.139209</v>
      </c>
      <c r="X129" s="5">
        <v>-0.12202</v>
      </c>
      <c r="Y129" s="5">
        <v>-0.10481500000000001</v>
      </c>
      <c r="Z129" s="5">
        <v>-8.7711280000000003E-2</v>
      </c>
      <c r="AA129" s="5">
        <v>-7.0620249999999996E-2</v>
      </c>
      <c r="AB129" s="5">
        <v>-5.3304959999999998E-2</v>
      </c>
      <c r="AC129" s="5">
        <v>-3.5530260000000001E-2</v>
      </c>
      <c r="AD129" s="5">
        <v>-1.6882100000000001E-2</v>
      </c>
      <c r="AF129" t="s">
        <v>160</v>
      </c>
      <c r="AG129" s="5">
        <v>7.9248450000000005E-4</v>
      </c>
      <c r="AH129" s="5">
        <v>1.126227E-2</v>
      </c>
      <c r="AI129" s="5">
        <v>2.050045E-2</v>
      </c>
      <c r="AJ129" s="5">
        <v>2.663975E-2</v>
      </c>
      <c r="AK129" s="5">
        <v>3.4608260000000002E-3</v>
      </c>
      <c r="AL129" s="5">
        <v>-7.6837499999999996E-3</v>
      </c>
      <c r="AM129" s="5">
        <v>-2.0740100000000001E-2</v>
      </c>
      <c r="AN129" s="5">
        <v>-3.037546E-2</v>
      </c>
      <c r="AO129" s="5">
        <v>-4.0267049999999999E-2</v>
      </c>
      <c r="AP129" s="5">
        <v>-8.6545440000000001E-2</v>
      </c>
      <c r="AQ129" s="5">
        <v>-0.12550691999999999</v>
      </c>
      <c r="AR129" s="5">
        <v>-0.17724772999999999</v>
      </c>
      <c r="AS129" s="5">
        <v>-0.25433899999999998</v>
      </c>
      <c r="AT129" s="5">
        <v>-0.32857700000000001</v>
      </c>
      <c r="AU129" s="5">
        <v>-0.35713400000000001</v>
      </c>
      <c r="AV129" s="5">
        <v>-0.384413</v>
      </c>
      <c r="AW129" s="5">
        <v>-0.39543099999999998</v>
      </c>
      <c r="AX129" s="5">
        <v>-0.40029400000000004</v>
      </c>
      <c r="AY129" s="5">
        <v>-0.400007</v>
      </c>
      <c r="AZ129" s="5">
        <v>-0.39095000000000002</v>
      </c>
      <c r="BA129" s="5">
        <v>-0.37835600000000003</v>
      </c>
      <c r="BB129" s="5">
        <v>-0.36204800000000004</v>
      </c>
      <c r="BC129" s="5">
        <v>-0.344613</v>
      </c>
      <c r="BD129" s="5">
        <v>-0.32391399999999998</v>
      </c>
      <c r="BE129" s="5">
        <v>-0.30323628000000002</v>
      </c>
      <c r="BF129" s="5">
        <v>-0.28449524999999998</v>
      </c>
      <c r="BG129" s="5">
        <v>-0.27336796000000002</v>
      </c>
      <c r="BH129" s="5">
        <v>-0.26215726</v>
      </c>
      <c r="BI129" s="5">
        <v>-0.25081910000000002</v>
      </c>
      <c r="BK129" t="s">
        <v>160</v>
      </c>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row>
    <row r="130" spans="1:92" x14ac:dyDescent="0.25">
      <c r="A130" t="s">
        <v>161</v>
      </c>
      <c r="B130" s="5">
        <v>0</v>
      </c>
      <c r="C130" s="5">
        <v>0</v>
      </c>
      <c r="D130" s="5">
        <v>0</v>
      </c>
      <c r="E130" s="5">
        <v>0</v>
      </c>
      <c r="F130" s="5">
        <v>0</v>
      </c>
      <c r="G130" s="5">
        <v>0</v>
      </c>
      <c r="H130" s="5">
        <v>0</v>
      </c>
      <c r="I130" s="5">
        <v>0</v>
      </c>
      <c r="J130" s="5">
        <v>0</v>
      </c>
      <c r="K130" s="5">
        <v>9.6472859999999997E-3</v>
      </c>
      <c r="L130" s="5">
        <v>-2.6987199999999999E-2</v>
      </c>
      <c r="M130" s="5">
        <v>-6.9020860000000003E-2</v>
      </c>
      <c r="N130" s="5">
        <v>-0.136181</v>
      </c>
      <c r="O130" s="5">
        <v>-0.196267</v>
      </c>
      <c r="P130" s="5">
        <v>-0.20680100000000001</v>
      </c>
      <c r="Q130" s="5">
        <v>-0.21121200000000001</v>
      </c>
      <c r="R130" s="5">
        <v>-0.20999599999999999</v>
      </c>
      <c r="S130" s="5">
        <v>-0.202544</v>
      </c>
      <c r="T130" s="5">
        <v>-0.189331</v>
      </c>
      <c r="U130" s="5">
        <v>-0.17452500000000001</v>
      </c>
      <c r="V130" s="5">
        <v>-0.157583</v>
      </c>
      <c r="W130" s="5">
        <v>-0.13972999999999999</v>
      </c>
      <c r="X130" s="5">
        <v>-0.12126199999999999</v>
      </c>
      <c r="Y130" s="5">
        <v>-0.10280599999999999</v>
      </c>
      <c r="Z130" s="5">
        <v>-8.4480650000000004E-2</v>
      </c>
      <c r="AA130" s="5">
        <v>-6.6216239999999996E-2</v>
      </c>
      <c r="AB130" s="5">
        <v>-4.7815219999999999E-2</v>
      </c>
      <c r="AC130" s="5">
        <v>-2.9072150000000001E-2</v>
      </c>
      <c r="AD130" s="5">
        <v>-9.6028050000000007E-3</v>
      </c>
      <c r="AF130" t="s">
        <v>161</v>
      </c>
      <c r="AG130" s="5">
        <v>6.5550319999999995E-4</v>
      </c>
      <c r="AH130" s="5">
        <v>1.0970529999999999E-2</v>
      </c>
      <c r="AI130" s="5">
        <v>1.991687E-2</v>
      </c>
      <c r="AJ130" s="5">
        <v>2.5694999999999999E-2</v>
      </c>
      <c r="AK130" s="5">
        <v>9.2564169999999996E-4</v>
      </c>
      <c r="AL130" s="5">
        <v>-9.7298650000000007E-3</v>
      </c>
      <c r="AM130" s="5">
        <v>-2.2542179999999998E-2</v>
      </c>
      <c r="AN130" s="5">
        <v>-3.2031549999999999E-2</v>
      </c>
      <c r="AO130" s="5">
        <v>-4.1874790000000002E-2</v>
      </c>
      <c r="AP130" s="5">
        <v>-9.2091713999999991E-2</v>
      </c>
      <c r="AQ130" s="5">
        <v>-0.14013219999999998</v>
      </c>
      <c r="AR130" s="5">
        <v>-0.19513086000000002</v>
      </c>
      <c r="AS130" s="5">
        <v>-0.27596999999999999</v>
      </c>
      <c r="AT130" s="5">
        <v>-0.35100200000000004</v>
      </c>
      <c r="AU130" s="5">
        <v>-0.37375800000000003</v>
      </c>
      <c r="AV130" s="5">
        <v>-0.39697199999999999</v>
      </c>
      <c r="AW130" s="5">
        <v>-0.40577600000000003</v>
      </c>
      <c r="AX130" s="5">
        <v>-0.40901200000000004</v>
      </c>
      <c r="AY130" s="5">
        <v>-0.40713699999999997</v>
      </c>
      <c r="AZ130" s="5">
        <v>-0.396872</v>
      </c>
      <c r="BA130" s="5">
        <v>-0.38316800000000001</v>
      </c>
      <c r="BB130" s="5">
        <v>-0.36585499999999999</v>
      </c>
      <c r="BC130" s="5">
        <v>-0.34743599999999997</v>
      </c>
      <c r="BD130" s="5">
        <v>-0.325789</v>
      </c>
      <c r="BE130" s="5">
        <v>-0.30422264999999998</v>
      </c>
      <c r="BF130" s="5">
        <v>-0.28461323999999999</v>
      </c>
      <c r="BG130" s="5">
        <v>-0.27259822</v>
      </c>
      <c r="BH130" s="5">
        <v>-0.26051615</v>
      </c>
      <c r="BI130" s="5">
        <v>-0.248397805</v>
      </c>
      <c r="BK130" t="s">
        <v>161</v>
      </c>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row>
    <row r="131" spans="1:92" x14ac:dyDescent="0.25">
      <c r="A131" t="s">
        <v>162</v>
      </c>
      <c r="B131" s="5">
        <v>0</v>
      </c>
      <c r="C131" s="5">
        <v>0</v>
      </c>
      <c r="D131" s="5">
        <v>0</v>
      </c>
      <c r="E131" s="5">
        <v>0</v>
      </c>
      <c r="F131" s="5">
        <v>0</v>
      </c>
      <c r="G131" s="5">
        <v>0</v>
      </c>
      <c r="H131" s="5">
        <v>0</v>
      </c>
      <c r="I131" s="5">
        <v>0</v>
      </c>
      <c r="J131" s="5">
        <v>0</v>
      </c>
      <c r="K131" s="5">
        <v>1.078495E-2</v>
      </c>
      <c r="L131" s="5">
        <v>-2.1452180000000001E-2</v>
      </c>
      <c r="M131" s="5">
        <v>-6.3465190000000005E-2</v>
      </c>
      <c r="N131" s="5">
        <v>-0.13015099999999999</v>
      </c>
      <c r="O131" s="5">
        <v>-0.19142100000000001</v>
      </c>
      <c r="P131" s="5">
        <v>-0.20686299999999999</v>
      </c>
      <c r="Q131" s="5">
        <v>-0.21440999999999999</v>
      </c>
      <c r="R131" s="5">
        <v>-0.214753</v>
      </c>
      <c r="S131" s="5">
        <v>-0.20837</v>
      </c>
      <c r="T131" s="5">
        <v>-0.19611100000000001</v>
      </c>
      <c r="U131" s="5">
        <v>-0.18190500000000001</v>
      </c>
      <c r="V131" s="5">
        <v>-0.16547600000000001</v>
      </c>
      <c r="W131" s="5">
        <v>-0.14799999999999999</v>
      </c>
      <c r="X131" s="5">
        <v>-0.129829</v>
      </c>
      <c r="Y131" s="5">
        <v>-0.111544</v>
      </c>
      <c r="Z131" s="5">
        <v>-9.3251029999999999E-2</v>
      </c>
      <c r="AA131" s="5">
        <v>-7.4842389999999995E-2</v>
      </c>
      <c r="AB131" s="5">
        <v>-5.6090429999999997E-2</v>
      </c>
      <c r="AC131" s="5">
        <v>-3.6740469999999997E-2</v>
      </c>
      <c r="AD131" s="5">
        <v>-1.6358689999999999E-2</v>
      </c>
      <c r="AF131" t="s">
        <v>162</v>
      </c>
      <c r="AG131" s="5">
        <v>5.6750409999999996E-4</v>
      </c>
      <c r="AH131" s="5">
        <v>1.12538E-2</v>
      </c>
      <c r="AI131" s="5">
        <v>2.062025E-2</v>
      </c>
      <c r="AJ131" s="5">
        <v>2.6789629999999998E-2</v>
      </c>
      <c r="AK131" s="5">
        <v>2.9326370000000001E-3</v>
      </c>
      <c r="AL131" s="5">
        <v>-8.2422220000000004E-3</v>
      </c>
      <c r="AM131" s="5">
        <v>-2.1416890000000001E-2</v>
      </c>
      <c r="AN131" s="5">
        <v>-3.1101699999999999E-2</v>
      </c>
      <c r="AO131" s="5">
        <v>-4.1238619999999997E-2</v>
      </c>
      <c r="AP131" s="5">
        <v>-9.0176049999999994E-2</v>
      </c>
      <c r="AQ131" s="5">
        <v>-0.13505317999999999</v>
      </c>
      <c r="AR131" s="5">
        <v>-0.19065719</v>
      </c>
      <c r="AS131" s="5">
        <v>-0.27130500000000002</v>
      </c>
      <c r="AT131" s="5">
        <v>-0.34770500000000004</v>
      </c>
      <c r="AU131" s="5">
        <v>-0.37534800000000001</v>
      </c>
      <c r="AV131" s="5">
        <v>-0.40175499999999997</v>
      </c>
      <c r="AW131" s="5">
        <v>-0.41227400000000003</v>
      </c>
      <c r="AX131" s="5">
        <v>-0.416715</v>
      </c>
      <c r="AY131" s="5">
        <v>-0.41592000000000001</v>
      </c>
      <c r="AZ131" s="5">
        <v>-0.40624500000000002</v>
      </c>
      <c r="BA131" s="5">
        <v>-0.39302400000000004</v>
      </c>
      <c r="BB131" s="5">
        <v>-0.376029</v>
      </c>
      <c r="BC131" s="5">
        <v>-0.357819</v>
      </c>
      <c r="BD131" s="5">
        <v>-0.33624500000000002</v>
      </c>
      <c r="BE131" s="5">
        <v>-0.31453502999999999</v>
      </c>
      <c r="BF131" s="5">
        <v>-0.29462338999999999</v>
      </c>
      <c r="BG131" s="5">
        <v>-0.28217842999999998</v>
      </c>
      <c r="BH131" s="5">
        <v>-0.26951946999999998</v>
      </c>
      <c r="BI131" s="5">
        <v>-0.25657569000000002</v>
      </c>
      <c r="BK131" t="s">
        <v>162</v>
      </c>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row>
    <row r="132" spans="1:92" x14ac:dyDescent="0.25">
      <c r="A132" t="s">
        <v>163</v>
      </c>
      <c r="B132" s="5">
        <v>0</v>
      </c>
      <c r="C132" s="5">
        <v>0</v>
      </c>
      <c r="D132" s="5">
        <v>0</v>
      </c>
      <c r="E132" s="5">
        <v>0</v>
      </c>
      <c r="F132" s="5">
        <v>0</v>
      </c>
      <c r="G132" s="5">
        <v>0</v>
      </c>
      <c r="H132" s="5">
        <v>0</v>
      </c>
      <c r="I132" s="5">
        <v>0</v>
      </c>
      <c r="J132" s="5">
        <v>0</v>
      </c>
      <c r="K132" s="5">
        <v>3.8579000000000002E-2</v>
      </c>
      <c r="L132" s="5">
        <v>0.11531</v>
      </c>
      <c r="M132" s="5">
        <v>0.13675300000000001</v>
      </c>
      <c r="N132" s="5">
        <v>0.13921</v>
      </c>
      <c r="O132" s="5">
        <v>0.114204</v>
      </c>
      <c r="P132" s="5">
        <v>5.51414E-2</v>
      </c>
      <c r="Q132" s="5">
        <v>5.5148460000000003E-3</v>
      </c>
      <c r="R132" s="5">
        <v>-2.546965E-2</v>
      </c>
      <c r="S132" s="5">
        <v>-4.7081560000000001E-2</v>
      </c>
      <c r="T132" s="5">
        <v>-6.3753149999999995E-2</v>
      </c>
      <c r="U132" s="5">
        <v>-7.5070559999999995E-2</v>
      </c>
      <c r="V132" s="5">
        <v>-8.3598900000000004E-2</v>
      </c>
      <c r="W132" s="5">
        <v>-9.0212180000000003E-2</v>
      </c>
      <c r="X132" s="5">
        <v>-9.6197459999999999E-2</v>
      </c>
      <c r="Y132" s="5">
        <v>-0.101564</v>
      </c>
      <c r="Z132" s="5">
        <v>-0.106764</v>
      </c>
      <c r="AA132" s="5">
        <v>-0.111553</v>
      </c>
      <c r="AB132" s="5">
        <v>-0.115703</v>
      </c>
      <c r="AC132" s="5">
        <v>-0.11873300000000001</v>
      </c>
      <c r="AD132" s="5">
        <v>-0.12021800000000001</v>
      </c>
      <c r="AF132" t="s">
        <v>163</v>
      </c>
      <c r="AG132" s="5">
        <v>2.0725090000000002E-3</v>
      </c>
      <c r="AH132" s="5">
        <v>1.387935E-2</v>
      </c>
      <c r="AI132" s="5">
        <v>2.518695E-2</v>
      </c>
      <c r="AJ132" s="5">
        <v>3.3477689999999997E-2</v>
      </c>
      <c r="AK132" s="5">
        <v>3.3144689999999997E-2</v>
      </c>
      <c r="AL132" s="5">
        <v>2.3741870000000002E-2</v>
      </c>
      <c r="AM132" s="5">
        <v>9.9223699999999998E-3</v>
      </c>
      <c r="AN132" s="5">
        <v>-2.772586E-4</v>
      </c>
      <c r="AO132" s="5">
        <v>-1.1384740000000001E-2</v>
      </c>
      <c r="AP132" s="5">
        <v>-1.1885309999999996E-2</v>
      </c>
      <c r="AQ132" s="5">
        <v>4.799545999999999E-2</v>
      </c>
      <c r="AR132" s="5">
        <v>5.3167100000000009E-2</v>
      </c>
      <c r="AS132" s="5">
        <v>4.0811790000000001E-2</v>
      </c>
      <c r="AT132" s="5">
        <v>3.1000000000003247E-5</v>
      </c>
      <c r="AU132" s="5">
        <v>-7.0494599999999991E-2</v>
      </c>
      <c r="AV132" s="5">
        <v>-0.138490154</v>
      </c>
      <c r="AW132" s="5">
        <v>-0.17924365</v>
      </c>
      <c r="AX132" s="5">
        <v>-0.21127356</v>
      </c>
      <c r="AY132" s="5">
        <v>-0.23866015000000002</v>
      </c>
      <c r="AZ132" s="5">
        <v>-0.25365756</v>
      </c>
      <c r="BA132" s="5">
        <v>-0.26432489999999997</v>
      </c>
      <c r="BB132" s="5">
        <v>-0.27024117999999997</v>
      </c>
      <c r="BC132" s="5">
        <v>-0.27483246</v>
      </c>
      <c r="BD132" s="5">
        <v>-0.27541599999999999</v>
      </c>
      <c r="BE132" s="5">
        <v>-0.27545799999999998</v>
      </c>
      <c r="BF132" s="5">
        <v>-0.27704400000000001</v>
      </c>
      <c r="BG132" s="5">
        <v>-0.28614800000000001</v>
      </c>
      <c r="BH132" s="5">
        <v>-0.29481000000000002</v>
      </c>
      <c r="BI132" s="5">
        <v>-0.30284300000000003</v>
      </c>
      <c r="BK132" t="s">
        <v>163</v>
      </c>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row>
    <row r="133" spans="1:92" x14ac:dyDescent="0.25">
      <c r="A133" t="s">
        <v>164</v>
      </c>
      <c r="B133" s="5">
        <v>0</v>
      </c>
      <c r="C133" s="5">
        <v>0</v>
      </c>
      <c r="D133" s="5">
        <v>0</v>
      </c>
      <c r="E133" s="5">
        <v>0</v>
      </c>
      <c r="F133" s="5">
        <v>0</v>
      </c>
      <c r="G133" s="5">
        <v>0</v>
      </c>
      <c r="H133" s="5">
        <v>0</v>
      </c>
      <c r="I133" s="5">
        <v>0</v>
      </c>
      <c r="J133" s="5">
        <v>0</v>
      </c>
      <c r="K133" s="5">
        <v>3.6919689999999998E-2</v>
      </c>
      <c r="L133" s="5">
        <v>0.111952</v>
      </c>
      <c r="M133" s="5">
        <v>0.13256899999999999</v>
      </c>
      <c r="N133" s="5">
        <v>0.13480900000000001</v>
      </c>
      <c r="O133" s="5">
        <v>0.109893</v>
      </c>
      <c r="P133" s="5">
        <v>5.07629E-2</v>
      </c>
      <c r="Q133" s="5">
        <v>1.2068129999999999E-3</v>
      </c>
      <c r="R133" s="5">
        <v>-2.992413E-2</v>
      </c>
      <c r="S133" s="5">
        <v>-5.1761229999999998E-2</v>
      </c>
      <c r="T133" s="5">
        <v>-6.8697359999999999E-2</v>
      </c>
      <c r="U133" s="5">
        <v>-8.0269930000000003E-2</v>
      </c>
      <c r="V133" s="5">
        <v>-8.9014159999999995E-2</v>
      </c>
      <c r="W133" s="5">
        <v>-9.5774529999999997E-2</v>
      </c>
      <c r="X133" s="5">
        <v>-0.101789</v>
      </c>
      <c r="Y133" s="5">
        <v>-0.107028</v>
      </c>
      <c r="Z133" s="5">
        <v>-0.11192299999999999</v>
      </c>
      <c r="AA133" s="5">
        <v>-0.11622</v>
      </c>
      <c r="AB133" s="5">
        <v>-0.119662</v>
      </c>
      <c r="AC133" s="5">
        <v>-0.121767</v>
      </c>
      <c r="AD133" s="5">
        <v>-0.122062</v>
      </c>
      <c r="AF133" t="s">
        <v>164</v>
      </c>
      <c r="AG133" s="5">
        <v>2.1996390000000002E-3</v>
      </c>
      <c r="AH133" s="5">
        <v>1.337119E-2</v>
      </c>
      <c r="AI133" s="5">
        <v>2.4464400000000001E-2</v>
      </c>
      <c r="AJ133" s="5">
        <v>3.2902500000000001E-2</v>
      </c>
      <c r="AK133" s="5">
        <v>3.2804659999999999E-2</v>
      </c>
      <c r="AL133" s="5">
        <v>2.3666800000000002E-2</v>
      </c>
      <c r="AM133" s="5">
        <v>1.0484800000000001E-2</v>
      </c>
      <c r="AN133" s="5">
        <v>6.3823150000000002E-4</v>
      </c>
      <c r="AO133" s="5">
        <v>-1.0037590000000001E-2</v>
      </c>
      <c r="AP133" s="5">
        <v>-1.100114E-2</v>
      </c>
      <c r="AQ133" s="5">
        <v>4.6915609999999996E-2</v>
      </c>
      <c r="AR133" s="5">
        <v>5.1349019999999995E-2</v>
      </c>
      <c r="AS133" s="5">
        <v>3.8874020000000009E-2</v>
      </c>
      <c r="AT133" s="5">
        <v>-1.6019999999999923E-3</v>
      </c>
      <c r="AU133" s="5">
        <v>-7.2254100000000002E-2</v>
      </c>
      <c r="AV133" s="5">
        <v>-0.13981718700000001</v>
      </c>
      <c r="AW133" s="5">
        <v>-0.18085513</v>
      </c>
      <c r="AX133" s="5">
        <v>-0.21316022999999998</v>
      </c>
      <c r="AY133" s="5">
        <v>-0.24084035999999998</v>
      </c>
      <c r="AZ133" s="5">
        <v>-0.25649493000000001</v>
      </c>
      <c r="BA133" s="5">
        <v>-0.26769315999999999</v>
      </c>
      <c r="BB133" s="5">
        <v>-0.27411953</v>
      </c>
      <c r="BC133" s="5">
        <v>-0.27905400000000002</v>
      </c>
      <c r="BD133" s="5">
        <v>-0.279922</v>
      </c>
      <c r="BE133" s="5">
        <v>-0.28002300000000002</v>
      </c>
      <c r="BF133" s="5">
        <v>-0.28134300000000001</v>
      </c>
      <c r="BG133" s="5">
        <v>-0.28961100000000001</v>
      </c>
      <c r="BH133" s="5">
        <v>-0.29730899999999999</v>
      </c>
      <c r="BI133" s="5">
        <v>-0.30416200000000004</v>
      </c>
      <c r="BK133" t="s">
        <v>164</v>
      </c>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row>
    <row r="134" spans="1:92" x14ac:dyDescent="0.25">
      <c r="A134" t="s">
        <v>165</v>
      </c>
      <c r="B134" s="5">
        <v>0</v>
      </c>
      <c r="C134" s="5">
        <v>0</v>
      </c>
      <c r="D134" s="5">
        <v>0</v>
      </c>
      <c r="E134" s="5">
        <v>0</v>
      </c>
      <c r="F134" s="5">
        <v>0</v>
      </c>
      <c r="G134" s="5">
        <v>0</v>
      </c>
      <c r="H134" s="5">
        <v>0</v>
      </c>
      <c r="I134" s="5">
        <v>0</v>
      </c>
      <c r="J134" s="5">
        <v>0</v>
      </c>
      <c r="K134" s="5">
        <v>-8.2451480000000008E-3</v>
      </c>
      <c r="L134" s="5">
        <v>-0.118448</v>
      </c>
      <c r="M134" s="5">
        <v>-0.21398200000000001</v>
      </c>
      <c r="N134" s="5">
        <v>-0.34052399999999999</v>
      </c>
      <c r="O134" s="5">
        <v>-0.43969799999999998</v>
      </c>
      <c r="P134" s="5">
        <v>-0.43548999999999999</v>
      </c>
      <c r="Q134" s="5">
        <v>-0.421296</v>
      </c>
      <c r="R134" s="5">
        <v>-0.40373599999999998</v>
      </c>
      <c r="S134" s="5">
        <v>-0.37931500000000001</v>
      </c>
      <c r="T134" s="5">
        <v>-0.34718199999999999</v>
      </c>
      <c r="U134" s="5">
        <v>-0.31454399999999999</v>
      </c>
      <c r="V134" s="5">
        <v>-0.27950799999999998</v>
      </c>
      <c r="W134" s="5">
        <v>-0.243697</v>
      </c>
      <c r="X134" s="5">
        <v>-0.207011</v>
      </c>
      <c r="Y134" s="5">
        <v>-0.170433</v>
      </c>
      <c r="Z134" s="5">
        <v>-0.13392100000000001</v>
      </c>
      <c r="AA134" s="5">
        <v>-9.7376180000000007E-2</v>
      </c>
      <c r="AB134" s="5">
        <v>-6.052155E-2</v>
      </c>
      <c r="AC134" s="5">
        <v>-2.316358E-2</v>
      </c>
      <c r="AD134" s="5">
        <v>1.52103E-2</v>
      </c>
      <c r="AF134" t="s">
        <v>165</v>
      </c>
      <c r="AG134" s="5">
        <v>1.876717E-3</v>
      </c>
      <c r="AH134" s="5">
        <v>1.6962680000000001E-2</v>
      </c>
      <c r="AI134" s="5">
        <v>2.913953E-2</v>
      </c>
      <c r="AJ134" s="5">
        <v>3.6225029999999998E-2</v>
      </c>
      <c r="AK134" s="5">
        <v>-1.0423109999999999E-2</v>
      </c>
      <c r="AL134" s="5">
        <v>-2.440904E-2</v>
      </c>
      <c r="AM134" s="5">
        <v>-4.085751E-2</v>
      </c>
      <c r="AN134" s="5">
        <v>-5.2694060000000001E-2</v>
      </c>
      <c r="AO134" s="5">
        <v>-6.5772750000000005E-2</v>
      </c>
      <c r="AP134" s="5">
        <v>-0.164152148</v>
      </c>
      <c r="AQ134" s="5">
        <v>-0.28507399999999999</v>
      </c>
      <c r="AR134" s="5">
        <v>-0.394733</v>
      </c>
      <c r="AS134" s="5">
        <v>-0.53660200000000002</v>
      </c>
      <c r="AT134" s="5">
        <v>-0.65318100000000001</v>
      </c>
      <c r="AU134" s="5">
        <v>-0.66285700000000003</v>
      </c>
      <c r="AV134" s="5">
        <v>-0.67179900000000004</v>
      </c>
      <c r="AW134" s="5">
        <v>-0.66539700000000002</v>
      </c>
      <c r="AX134" s="5">
        <v>-0.65321200000000001</v>
      </c>
      <c r="AY134" s="5">
        <v>-0.63437499999999991</v>
      </c>
      <c r="AZ134" s="5">
        <v>-0.60558500000000004</v>
      </c>
      <c r="BA134" s="5">
        <v>-0.57317399999999996</v>
      </c>
      <c r="BB134" s="5">
        <v>-0.53670700000000005</v>
      </c>
      <c r="BC134" s="5">
        <v>-0.49906</v>
      </c>
      <c r="BD134" s="5">
        <v>-0.45752300000000001</v>
      </c>
      <c r="BE134" s="5">
        <v>-0.41623599999999999</v>
      </c>
      <c r="BF134" s="5">
        <v>-0.37769118000000002</v>
      </c>
      <c r="BG134" s="5">
        <v>-0.34905654999999997</v>
      </c>
      <c r="BH134" s="5">
        <v>-0.32001758000000002</v>
      </c>
      <c r="BI134" s="5">
        <v>-0.2906707</v>
      </c>
      <c r="BK134" t="s">
        <v>165</v>
      </c>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row>
    <row r="135" spans="1:92" x14ac:dyDescent="0.25">
      <c r="A135" t="s">
        <v>166</v>
      </c>
      <c r="B135" s="5">
        <v>0</v>
      </c>
      <c r="C135" s="5">
        <v>0</v>
      </c>
      <c r="D135" s="5">
        <v>0</v>
      </c>
      <c r="E135" s="5">
        <v>0</v>
      </c>
      <c r="F135" s="5">
        <v>0</v>
      </c>
      <c r="G135" s="5">
        <v>0</v>
      </c>
      <c r="H135" s="5">
        <v>0</v>
      </c>
      <c r="I135" s="5">
        <v>0</v>
      </c>
      <c r="J135" s="5">
        <v>0</v>
      </c>
      <c r="K135" s="5">
        <v>-1.261922E-2</v>
      </c>
      <c r="L135" s="5">
        <v>-0.129104</v>
      </c>
      <c r="M135" s="5">
        <v>-0.22389100000000001</v>
      </c>
      <c r="N135" s="5">
        <v>-0.34695599999999999</v>
      </c>
      <c r="O135" s="5">
        <v>-0.44025199999999998</v>
      </c>
      <c r="P135" s="5">
        <v>-0.42902099999999999</v>
      </c>
      <c r="Q135" s="5">
        <v>-0.41047499999999998</v>
      </c>
      <c r="R135" s="5">
        <v>-0.39104299999999997</v>
      </c>
      <c r="S135" s="5">
        <v>-0.36607600000000001</v>
      </c>
      <c r="T135" s="5">
        <v>-0.334119</v>
      </c>
      <c r="U135" s="5">
        <v>-0.30215500000000001</v>
      </c>
      <c r="V135" s="5">
        <v>-0.26795999999999998</v>
      </c>
      <c r="W135" s="5">
        <v>-0.23298099999999999</v>
      </c>
      <c r="X135" s="5">
        <v>-0.19698099999999999</v>
      </c>
      <c r="Y135" s="5">
        <v>-0.160882</v>
      </c>
      <c r="Z135" s="5">
        <v>-0.124556</v>
      </c>
      <c r="AA135" s="5">
        <v>-8.7882920000000003E-2</v>
      </c>
      <c r="AB135" s="5">
        <v>-5.05361E-2</v>
      </c>
      <c r="AC135" s="5">
        <v>-1.230179E-2</v>
      </c>
      <c r="AD135" s="5">
        <v>2.7362919999999999E-2</v>
      </c>
      <c r="AF135" t="s">
        <v>166</v>
      </c>
      <c r="AG135" s="5">
        <v>1.5060710000000001E-3</v>
      </c>
      <c r="AH135" s="5">
        <v>1.5855040000000001E-2</v>
      </c>
      <c r="AI135" s="5">
        <v>2.725381E-2</v>
      </c>
      <c r="AJ135" s="5">
        <v>3.3773440000000002E-2</v>
      </c>
      <c r="AK135" s="5">
        <v>-1.3335039999999999E-2</v>
      </c>
      <c r="AL135" s="5">
        <v>-2.573603E-2</v>
      </c>
      <c r="AM135" s="5">
        <v>-4.0648980000000001E-2</v>
      </c>
      <c r="AN135" s="5">
        <v>-5.1302519999999997E-2</v>
      </c>
      <c r="AO135" s="5">
        <v>-6.3384060000000006E-2</v>
      </c>
      <c r="AP135" s="5">
        <v>-0.16345122000000001</v>
      </c>
      <c r="AQ135" s="5">
        <v>-0.288329</v>
      </c>
      <c r="AR135" s="5">
        <v>-0.39543400000000001</v>
      </c>
      <c r="AS135" s="5">
        <v>-0.53222700000000001</v>
      </c>
      <c r="AT135" s="5">
        <v>-0.64149499999999993</v>
      </c>
      <c r="AU135" s="5">
        <v>-0.64310599999999996</v>
      </c>
      <c r="AV135" s="5">
        <v>-0.64652900000000002</v>
      </c>
      <c r="AW135" s="5">
        <v>-0.63762199999999991</v>
      </c>
      <c r="AX135" s="5">
        <v>-0.62431800000000004</v>
      </c>
      <c r="AY135" s="5">
        <v>-0.60509400000000002</v>
      </c>
      <c r="AZ135" s="5">
        <v>-0.57678399999999996</v>
      </c>
      <c r="BA135" s="5">
        <v>-0.54520400000000002</v>
      </c>
      <c r="BB135" s="5">
        <v>-0.50971600000000006</v>
      </c>
      <c r="BC135" s="5">
        <v>-0.472912</v>
      </c>
      <c r="BD135" s="5">
        <v>-0.43214600000000003</v>
      </c>
      <c r="BE135" s="5">
        <v>-0.39130900000000002</v>
      </c>
      <c r="BF135" s="5">
        <v>-0.35280091999999996</v>
      </c>
      <c r="BG135" s="5">
        <v>-0.32344110000000004</v>
      </c>
      <c r="BH135" s="5">
        <v>-0.29325478999999999</v>
      </c>
      <c r="BI135" s="5">
        <v>-0.26231507999999998</v>
      </c>
      <c r="BK135" t="s">
        <v>166</v>
      </c>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row>
    <row r="136" spans="1:92" x14ac:dyDescent="0.25">
      <c r="A136" t="s">
        <v>167</v>
      </c>
      <c r="B136" s="5">
        <v>0</v>
      </c>
      <c r="C136" s="5">
        <v>0</v>
      </c>
      <c r="D136" s="5">
        <v>0</v>
      </c>
      <c r="E136" s="5">
        <v>0</v>
      </c>
      <c r="F136" s="5">
        <v>0</v>
      </c>
      <c r="G136" s="5">
        <v>0</v>
      </c>
      <c r="H136" s="5">
        <v>0</v>
      </c>
      <c r="I136" s="5">
        <v>0</v>
      </c>
      <c r="J136" s="5">
        <v>0</v>
      </c>
      <c r="K136" s="5">
        <v>1.729062E-2</v>
      </c>
      <c r="L136" s="5">
        <v>1.55836E-2</v>
      </c>
      <c r="M136" s="5">
        <v>-1.100801E-2</v>
      </c>
      <c r="N136" s="5">
        <v>-6.0432270000000003E-2</v>
      </c>
      <c r="O136" s="5">
        <v>-0.11401600000000001</v>
      </c>
      <c r="P136" s="5">
        <v>-0.14504500000000001</v>
      </c>
      <c r="Q136" s="5">
        <v>-0.16808600000000001</v>
      </c>
      <c r="R136" s="5">
        <v>-0.179508</v>
      </c>
      <c r="S136" s="5">
        <v>-0.18329300000000001</v>
      </c>
      <c r="T136" s="5">
        <v>-0.18145900000000001</v>
      </c>
      <c r="U136" s="5">
        <v>-0.17661199999999999</v>
      </c>
      <c r="V136" s="5">
        <v>-0.16927300000000001</v>
      </c>
      <c r="W136" s="5">
        <v>-0.160527</v>
      </c>
      <c r="X136" s="5">
        <v>-0.15105199999999999</v>
      </c>
      <c r="Y136" s="5">
        <v>-0.14120099999999999</v>
      </c>
      <c r="Z136" s="5">
        <v>-0.13122900000000001</v>
      </c>
      <c r="AA136" s="5">
        <v>-0.12092</v>
      </c>
      <c r="AB136" s="5">
        <v>-0.11003599999999999</v>
      </c>
      <c r="AC136" s="5">
        <v>-9.8204879999999994E-2</v>
      </c>
      <c r="AD136" s="5">
        <v>-8.4982569999999993E-2</v>
      </c>
      <c r="AF136" t="s">
        <v>167</v>
      </c>
      <c r="AG136" s="5">
        <v>1.975007E-3</v>
      </c>
      <c r="AH136" s="5">
        <v>1.6482190000000001E-2</v>
      </c>
      <c r="AI136" s="5">
        <v>2.9386659999999998E-2</v>
      </c>
      <c r="AJ136" s="5">
        <v>3.794314E-2</v>
      </c>
      <c r="AK136" s="5">
        <v>1.969452E-2</v>
      </c>
      <c r="AL136" s="5">
        <v>9.0296590000000006E-3</v>
      </c>
      <c r="AM136" s="5">
        <v>-6.5174680000000002E-3</v>
      </c>
      <c r="AN136" s="5">
        <v>-1.7829049999999999E-2</v>
      </c>
      <c r="AO136" s="5">
        <v>-3.1016490000000001E-2</v>
      </c>
      <c r="AP136" s="5">
        <v>-7.5539980000000007E-2</v>
      </c>
      <c r="AQ136" s="5">
        <v>-9.3296400000000002E-2</v>
      </c>
      <c r="AR136" s="5">
        <v>-0.13735901</v>
      </c>
      <c r="AS136" s="5">
        <v>-0.20348427000000002</v>
      </c>
      <c r="AT136" s="5">
        <v>-0.27535799999999999</v>
      </c>
      <c r="AU136" s="5">
        <v>-0.31983</v>
      </c>
      <c r="AV136" s="5">
        <v>-0.364734</v>
      </c>
      <c r="AW136" s="5">
        <v>-0.387681</v>
      </c>
      <c r="AX136" s="5">
        <v>-0.404003</v>
      </c>
      <c r="AY136" s="5">
        <v>-0.415325</v>
      </c>
      <c r="AZ136" s="5">
        <v>-0.414713</v>
      </c>
      <c r="BA136" s="5">
        <v>-0.41032599999999997</v>
      </c>
      <c r="BB136" s="5">
        <v>-0.40151100000000001</v>
      </c>
      <c r="BC136" s="5">
        <v>-0.39144800000000002</v>
      </c>
      <c r="BD136" s="5">
        <v>-0.37727900000000003</v>
      </c>
      <c r="BE136" s="5">
        <v>-0.36265400000000003</v>
      </c>
      <c r="BF136" s="5">
        <v>-0.35007699999999997</v>
      </c>
      <c r="BG136" s="5">
        <v>-0.34617599999999998</v>
      </c>
      <c r="BH136" s="5">
        <v>-0.34167187999999998</v>
      </c>
      <c r="BI136" s="5">
        <v>-0.33656257000000001</v>
      </c>
      <c r="BK136" t="s">
        <v>167</v>
      </c>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row>
    <row r="137" spans="1:92" x14ac:dyDescent="0.25">
      <c r="A137" t="s">
        <v>168</v>
      </c>
      <c r="B137" s="5">
        <v>0</v>
      </c>
      <c r="C137" s="5">
        <v>0</v>
      </c>
      <c r="D137" s="5">
        <v>0</v>
      </c>
      <c r="E137" s="5">
        <v>0</v>
      </c>
      <c r="F137" s="5">
        <v>0</v>
      </c>
      <c r="G137" s="5">
        <v>0</v>
      </c>
      <c r="H137" s="5">
        <v>0</v>
      </c>
      <c r="I137" s="5">
        <v>0</v>
      </c>
      <c r="J137" s="5">
        <v>0</v>
      </c>
      <c r="K137" s="5">
        <v>2.2501739999999999E-2</v>
      </c>
      <c r="L137" s="5">
        <v>3.5414590000000003E-2</v>
      </c>
      <c r="M137" s="5">
        <v>1.7757160000000001E-2</v>
      </c>
      <c r="N137" s="5">
        <v>-2.2167929999999999E-2</v>
      </c>
      <c r="O137" s="5">
        <v>-7.0398989999999995E-2</v>
      </c>
      <c r="P137" s="5">
        <v>-0.10574</v>
      </c>
      <c r="Q137" s="5">
        <v>-0.131382</v>
      </c>
      <c r="R137" s="5">
        <v>-0.14437800000000001</v>
      </c>
      <c r="S137" s="5">
        <v>-0.14930199999999999</v>
      </c>
      <c r="T137" s="5">
        <v>-0.14865500000000001</v>
      </c>
      <c r="U137" s="5">
        <v>-0.144562</v>
      </c>
      <c r="V137" s="5">
        <v>-0.13800499999999999</v>
      </c>
      <c r="W137" s="5">
        <v>-0.13003100000000001</v>
      </c>
      <c r="X137" s="5">
        <v>-0.121397</v>
      </c>
      <c r="Y137" s="5">
        <v>-0.11240799999999999</v>
      </c>
      <c r="Z137" s="5">
        <v>-0.10331600000000001</v>
      </c>
      <c r="AA137" s="5">
        <v>-9.3927460000000004E-2</v>
      </c>
      <c r="AB137" s="5">
        <v>-8.397425E-2</v>
      </c>
      <c r="AC137" s="5">
        <v>-7.3102940000000005E-2</v>
      </c>
      <c r="AD137" s="5">
        <v>-6.0850519999999998E-2</v>
      </c>
      <c r="AF137" t="s">
        <v>168</v>
      </c>
      <c r="AG137" s="5">
        <v>1.496009E-3</v>
      </c>
      <c r="AH137" s="5">
        <v>1.302006E-2</v>
      </c>
      <c r="AI137" s="5">
        <v>2.348836E-2</v>
      </c>
      <c r="AJ137" s="5">
        <v>3.0752089999999999E-2</v>
      </c>
      <c r="AK137" s="5">
        <v>1.5942060000000001E-2</v>
      </c>
      <c r="AL137" s="5">
        <v>5.0225160000000003E-3</v>
      </c>
      <c r="AM137" s="5">
        <v>-8.6828719999999995E-3</v>
      </c>
      <c r="AN137" s="5">
        <v>-1.8691739999999998E-2</v>
      </c>
      <c r="AO137" s="5">
        <v>-2.9360279999999999E-2</v>
      </c>
      <c r="AP137" s="5">
        <v>-5.9443749999999997E-2</v>
      </c>
      <c r="AQ137" s="5">
        <v>-6.0957249999999998E-2</v>
      </c>
      <c r="AR137" s="5">
        <v>-9.3217839999999996E-2</v>
      </c>
      <c r="AS137" s="5">
        <v>-0.14732092999999999</v>
      </c>
      <c r="AT137" s="5">
        <v>-0.21079998999999999</v>
      </c>
      <c r="AU137" s="5">
        <v>-0.25784299999999999</v>
      </c>
      <c r="AV137" s="5">
        <v>-0.30213999999999996</v>
      </c>
      <c r="AW137" s="5">
        <v>-0.32496900000000001</v>
      </c>
      <c r="AX137" s="5">
        <v>-0.34039399999999997</v>
      </c>
      <c r="AY137" s="5">
        <v>-0.35079000000000005</v>
      </c>
      <c r="AZ137" s="5">
        <v>-0.35063</v>
      </c>
      <c r="BA137" s="5">
        <v>-0.34660400000000002</v>
      </c>
      <c r="BB137" s="5">
        <v>-0.33835500000000002</v>
      </c>
      <c r="BC137" s="5">
        <v>-0.32885799999999998</v>
      </c>
      <c r="BD137" s="5">
        <v>-0.31566699999999998</v>
      </c>
      <c r="BE137" s="5">
        <v>-0.30215599999999998</v>
      </c>
      <c r="BF137" s="5">
        <v>-0.29036146000000002</v>
      </c>
      <c r="BG137" s="5">
        <v>-0.28614525000000002</v>
      </c>
      <c r="BH137" s="5">
        <v>-0.28154294000000002</v>
      </c>
      <c r="BI137" s="5">
        <v>-0.27640552000000002</v>
      </c>
      <c r="BK137" t="s">
        <v>168</v>
      </c>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row>
    <row r="138" spans="1:92" x14ac:dyDescent="0.25">
      <c r="A138" t="s">
        <v>169</v>
      </c>
      <c r="B138" s="5">
        <v>0</v>
      </c>
      <c r="C138" s="5">
        <v>0</v>
      </c>
      <c r="D138" s="5">
        <v>0</v>
      </c>
      <c r="E138" s="5">
        <v>0</v>
      </c>
      <c r="F138" s="5">
        <v>0</v>
      </c>
      <c r="G138" s="5">
        <v>0</v>
      </c>
      <c r="H138" s="5">
        <v>0</v>
      </c>
      <c r="I138" s="5">
        <v>0</v>
      </c>
      <c r="J138" s="5">
        <v>0</v>
      </c>
      <c r="K138" s="5">
        <v>1.2970840000000001E-2</v>
      </c>
      <c r="L138" s="5">
        <v>-1.00886E-2</v>
      </c>
      <c r="M138" s="5">
        <v>-4.7977239999999997E-2</v>
      </c>
      <c r="N138" s="5">
        <v>-0.11021300000000001</v>
      </c>
      <c r="O138" s="5">
        <v>-0.16989099999999999</v>
      </c>
      <c r="P138" s="5">
        <v>-0.19024099999999999</v>
      </c>
      <c r="Q138" s="5">
        <v>-0.202373</v>
      </c>
      <c r="R138" s="5">
        <v>-0.20568500000000001</v>
      </c>
      <c r="S138" s="5">
        <v>-0.201931</v>
      </c>
      <c r="T138" s="5">
        <v>-0.19239000000000001</v>
      </c>
      <c r="U138" s="5">
        <v>-0.18060999999999999</v>
      </c>
      <c r="V138" s="5">
        <v>-0.16656899999999999</v>
      </c>
      <c r="W138" s="5">
        <v>-0.15144299999999999</v>
      </c>
      <c r="X138" s="5">
        <v>-0.135684</v>
      </c>
      <c r="Y138" s="5">
        <v>-0.119801</v>
      </c>
      <c r="Z138" s="5">
        <v>-0.103951</v>
      </c>
      <c r="AA138" s="5">
        <v>-8.7986620000000001E-2</v>
      </c>
      <c r="AB138" s="5">
        <v>-7.1670919999999999E-2</v>
      </c>
      <c r="AC138" s="5">
        <v>-5.4719539999999997E-2</v>
      </c>
      <c r="AD138" s="5">
        <v>-3.6688900000000003E-2</v>
      </c>
      <c r="AF138" t="s">
        <v>169</v>
      </c>
      <c r="AG138" s="5">
        <v>1.7995559999999999E-3</v>
      </c>
      <c r="AH138" s="5">
        <v>1.409645E-2</v>
      </c>
      <c r="AI138" s="5">
        <v>2.480007E-2</v>
      </c>
      <c r="AJ138" s="5">
        <v>3.1789869999999998E-2</v>
      </c>
      <c r="AK138" s="5">
        <v>7.4793059999999998E-3</v>
      </c>
      <c r="AL138" s="5">
        <v>-3.7716020000000002E-3</v>
      </c>
      <c r="AM138" s="5">
        <v>-1.7893900000000001E-2</v>
      </c>
      <c r="AN138" s="5">
        <v>-2.8183920000000001E-2</v>
      </c>
      <c r="AO138" s="5">
        <v>-3.9348130000000002E-2</v>
      </c>
      <c r="AP138" s="5">
        <v>-8.9479160000000002E-2</v>
      </c>
      <c r="AQ138" s="5">
        <v>-0.1252046</v>
      </c>
      <c r="AR138" s="5">
        <v>-0.17711124</v>
      </c>
      <c r="AS138" s="5">
        <v>-0.25350099999999998</v>
      </c>
      <c r="AT138" s="5">
        <v>-0.32879399999999998</v>
      </c>
      <c r="AU138" s="5">
        <v>-0.36131199999999997</v>
      </c>
      <c r="AV138" s="5">
        <v>-0.39319999999999999</v>
      </c>
      <c r="AW138" s="5">
        <v>-0.406665</v>
      </c>
      <c r="AX138" s="5">
        <v>-0.41390899999999997</v>
      </c>
      <c r="AY138" s="5">
        <v>-0.41608400000000001</v>
      </c>
      <c r="AZ138" s="5">
        <v>-0.40829399999999999</v>
      </c>
      <c r="BA138" s="5">
        <v>-0.39696999999999999</v>
      </c>
      <c r="BB138" s="5">
        <v>-0.38166699999999998</v>
      </c>
      <c r="BC138" s="5">
        <v>-0.365261</v>
      </c>
      <c r="BD138" s="5">
        <v>-0.345246</v>
      </c>
      <c r="BE138" s="5">
        <v>-0.32516499999999998</v>
      </c>
      <c r="BF138" s="5">
        <v>-0.30716862</v>
      </c>
      <c r="BG138" s="5">
        <v>-0.29744292</v>
      </c>
      <c r="BH138" s="5">
        <v>-0.28741654</v>
      </c>
      <c r="BI138" s="5">
        <v>-0.27706790000000003</v>
      </c>
      <c r="BK138" t="s">
        <v>169</v>
      </c>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row>
    <row r="139" spans="1:92" x14ac:dyDescent="0.25">
      <c r="A139" t="s">
        <v>170</v>
      </c>
      <c r="B139" s="5">
        <v>0</v>
      </c>
      <c r="C139" s="5">
        <v>0</v>
      </c>
      <c r="D139" s="5">
        <v>0</v>
      </c>
      <c r="E139" s="5">
        <v>0</v>
      </c>
      <c r="F139" s="5">
        <v>0</v>
      </c>
      <c r="G139" s="5">
        <v>0</v>
      </c>
      <c r="H139" s="5">
        <v>0</v>
      </c>
      <c r="I139" s="5">
        <v>0</v>
      </c>
      <c r="J139" s="5">
        <v>0</v>
      </c>
      <c r="K139" s="5">
        <v>1.1104849999999999E-2</v>
      </c>
      <c r="L139" s="5">
        <v>-2.206994E-2</v>
      </c>
      <c r="M139" s="5">
        <v>-6.8192799999999998E-2</v>
      </c>
      <c r="N139" s="5">
        <v>-0.14008899999999999</v>
      </c>
      <c r="O139" s="5">
        <v>-0.20665500000000001</v>
      </c>
      <c r="P139" s="5">
        <v>-0.225692</v>
      </c>
      <c r="Q139" s="5">
        <v>-0.234929</v>
      </c>
      <c r="R139" s="5">
        <v>-0.23533000000000001</v>
      </c>
      <c r="S139" s="5">
        <v>-0.228324</v>
      </c>
      <c r="T139" s="5">
        <v>-0.215112</v>
      </c>
      <c r="U139" s="5">
        <v>-0.19974700000000001</v>
      </c>
      <c r="V139" s="5">
        <v>-0.18207200000000001</v>
      </c>
      <c r="W139" s="5">
        <v>-0.16334000000000001</v>
      </c>
      <c r="X139" s="5">
        <v>-0.14393300000000001</v>
      </c>
      <c r="Y139" s="5">
        <v>-0.12441000000000001</v>
      </c>
      <c r="Z139" s="5">
        <v>-0.104908</v>
      </c>
      <c r="AA139" s="5">
        <v>-8.5260219999999998E-2</v>
      </c>
      <c r="AB139" s="5">
        <v>-6.5209290000000003E-2</v>
      </c>
      <c r="AC139" s="5">
        <v>-4.4471299999999998E-2</v>
      </c>
      <c r="AD139" s="5">
        <v>-2.2582910000000001E-2</v>
      </c>
      <c r="AF139" t="s">
        <v>170</v>
      </c>
      <c r="AG139" s="5">
        <v>1.3297210000000001E-3</v>
      </c>
      <c r="AH139" s="5">
        <v>1.3468320000000001E-2</v>
      </c>
      <c r="AI139" s="5">
        <v>2.410226E-2</v>
      </c>
      <c r="AJ139" s="5">
        <v>3.1061890000000002E-2</v>
      </c>
      <c r="AK139" s="5">
        <v>4.3735689999999999E-3</v>
      </c>
      <c r="AL139" s="5">
        <v>-7.6599850000000002E-3</v>
      </c>
      <c r="AM139" s="5">
        <v>-2.202492E-2</v>
      </c>
      <c r="AN139" s="5">
        <v>-3.2489570000000002E-2</v>
      </c>
      <c r="AO139" s="5">
        <v>-4.3582910000000002E-2</v>
      </c>
      <c r="AP139" s="5">
        <v>-9.8221150000000007E-2</v>
      </c>
      <c r="AQ139" s="5">
        <v>-0.14425394</v>
      </c>
      <c r="AR139" s="5">
        <v>-0.20445079999999999</v>
      </c>
      <c r="AS139" s="5">
        <v>-0.290742</v>
      </c>
      <c r="AT139" s="5">
        <v>-0.37309599999999998</v>
      </c>
      <c r="AU139" s="5">
        <v>-0.40463199999999999</v>
      </c>
      <c r="AV139" s="5">
        <v>-0.43387500000000001</v>
      </c>
      <c r="AW139" s="5">
        <v>-0.444554</v>
      </c>
      <c r="AX139" s="5">
        <v>-0.44862099999999999</v>
      </c>
      <c r="AY139" s="5">
        <v>-0.44723000000000002</v>
      </c>
      <c r="AZ139" s="5">
        <v>-0.43600099999999997</v>
      </c>
      <c r="BA139" s="5">
        <v>-0.42109099999999999</v>
      </c>
      <c r="BB139" s="5">
        <v>-0.40218300000000001</v>
      </c>
      <c r="BC139" s="5">
        <v>-0.38213799999999998</v>
      </c>
      <c r="BD139" s="5">
        <v>-0.35847499999999999</v>
      </c>
      <c r="BE139" s="5">
        <v>-0.33478200000000002</v>
      </c>
      <c r="BF139" s="5">
        <v>-0.31316122000000002</v>
      </c>
      <c r="BG139" s="5">
        <v>-0.29983629000000001</v>
      </c>
      <c r="BH139" s="5">
        <v>-0.28618830000000001</v>
      </c>
      <c r="BI139" s="5">
        <v>-0.27217690999999999</v>
      </c>
      <c r="BK139" t="s">
        <v>170</v>
      </c>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row>
    <row r="140" spans="1:92" x14ac:dyDescent="0.25">
      <c r="A140" t="s">
        <v>171</v>
      </c>
      <c r="B140" s="5">
        <v>0</v>
      </c>
      <c r="C140" s="5">
        <v>0</v>
      </c>
      <c r="D140" s="5">
        <v>0</v>
      </c>
      <c r="E140" s="5">
        <v>0</v>
      </c>
      <c r="F140" s="5">
        <v>0</v>
      </c>
      <c r="G140" s="5">
        <v>0</v>
      </c>
      <c r="H140" s="5">
        <v>0</v>
      </c>
      <c r="I140" s="5">
        <v>0</v>
      </c>
      <c r="J140" s="5">
        <v>0</v>
      </c>
      <c r="K140" s="5">
        <v>8.642538E-3</v>
      </c>
      <c r="L140" s="5">
        <v>-3.2649829999999998E-2</v>
      </c>
      <c r="M140" s="5">
        <v>-8.3159109999999994E-2</v>
      </c>
      <c r="N140" s="5">
        <v>-0.15960099999999999</v>
      </c>
      <c r="O140" s="5">
        <v>-0.22845699999999999</v>
      </c>
      <c r="P140" s="5">
        <v>-0.24462100000000001</v>
      </c>
      <c r="Q140" s="5">
        <v>-0.25165300000000002</v>
      </c>
      <c r="R140" s="5">
        <v>-0.25073200000000001</v>
      </c>
      <c r="S140" s="5">
        <v>-0.24258099999999999</v>
      </c>
      <c r="T140" s="5">
        <v>-0.22809599999999999</v>
      </c>
      <c r="U140" s="5">
        <v>-0.21163599999999999</v>
      </c>
      <c r="V140" s="5">
        <v>-0.19281499999999999</v>
      </c>
      <c r="W140" s="5">
        <v>-0.17291699999999999</v>
      </c>
      <c r="X140" s="5">
        <v>-0.15227399999999999</v>
      </c>
      <c r="Y140" s="5">
        <v>-0.13147600000000001</v>
      </c>
      <c r="Z140" s="5">
        <v>-0.11064</v>
      </c>
      <c r="AA140" s="5">
        <v>-8.9636690000000005E-2</v>
      </c>
      <c r="AB140" s="5">
        <v>-6.8180340000000006E-2</v>
      </c>
      <c r="AC140" s="5">
        <v>-4.6016340000000003E-2</v>
      </c>
      <c r="AD140" s="5">
        <v>-2.266162E-2</v>
      </c>
      <c r="AF140" t="s">
        <v>171</v>
      </c>
      <c r="AG140" s="5">
        <v>1.427511E-3</v>
      </c>
      <c r="AH140" s="5">
        <v>1.39382E-2</v>
      </c>
      <c r="AI140" s="5">
        <v>2.473912E-2</v>
      </c>
      <c r="AJ140" s="5">
        <v>3.1689299999999997E-2</v>
      </c>
      <c r="AK140" s="5">
        <v>3.4133100000000001E-3</v>
      </c>
      <c r="AL140" s="5">
        <v>-8.6298520000000004E-3</v>
      </c>
      <c r="AM140" s="5">
        <v>-2.3141539999999999E-2</v>
      </c>
      <c r="AN140" s="5">
        <v>-3.3704060000000001E-2</v>
      </c>
      <c r="AO140" s="5">
        <v>-4.5081030000000001E-2</v>
      </c>
      <c r="AP140" s="5">
        <v>-0.103981462</v>
      </c>
      <c r="AQ140" s="5">
        <v>-0.15819083</v>
      </c>
      <c r="AR140" s="5">
        <v>-0.22294911000000001</v>
      </c>
      <c r="AS140" s="5">
        <v>-0.31393199999999999</v>
      </c>
      <c r="AT140" s="5">
        <v>-0.39877099999999999</v>
      </c>
      <c r="AU140" s="5">
        <v>-0.42755100000000001</v>
      </c>
      <c r="AV140" s="5">
        <v>-0.45486300000000002</v>
      </c>
      <c r="AW140" s="5">
        <v>-0.46442499999999998</v>
      </c>
      <c r="AX140" s="5">
        <v>-0.46758299999999997</v>
      </c>
      <c r="AY140" s="5">
        <v>-0.46516299999999999</v>
      </c>
      <c r="AZ140" s="5">
        <v>-0.45288899999999999</v>
      </c>
      <c r="BA140" s="5">
        <v>-0.43694</v>
      </c>
      <c r="BB140" s="5">
        <v>-0.41698400000000002</v>
      </c>
      <c r="BC140" s="5">
        <v>-0.39582099999999998</v>
      </c>
      <c r="BD140" s="5">
        <v>-0.37096099999999999</v>
      </c>
      <c r="BE140" s="5">
        <v>-0.34599299999999999</v>
      </c>
      <c r="BF140" s="5">
        <v>-0.32308568999999998</v>
      </c>
      <c r="BG140" s="5">
        <v>-0.30847234000000001</v>
      </c>
      <c r="BH140" s="5">
        <v>-0.29349634000000002</v>
      </c>
      <c r="BI140" s="5">
        <v>-0.27811661999999998</v>
      </c>
      <c r="BK140" t="s">
        <v>171</v>
      </c>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row>
    <row r="141" spans="1:92" x14ac:dyDescent="0.25">
      <c r="A141" t="s">
        <v>172</v>
      </c>
      <c r="B141" s="5">
        <v>0</v>
      </c>
      <c r="C141" s="5">
        <v>0</v>
      </c>
      <c r="D141" s="5">
        <v>0</v>
      </c>
      <c r="E141" s="5">
        <v>0</v>
      </c>
      <c r="F141" s="5">
        <v>0</v>
      </c>
      <c r="G141" s="5">
        <v>0</v>
      </c>
      <c r="H141" s="5">
        <v>0</v>
      </c>
      <c r="I141" s="5">
        <v>0</v>
      </c>
      <c r="J141" s="5">
        <v>0</v>
      </c>
      <c r="K141" s="5">
        <v>1.6387539999999999E-2</v>
      </c>
      <c r="L141" s="5">
        <v>2.4754930000000001E-3</v>
      </c>
      <c r="M141" s="5">
        <v>-3.6330399999999999E-2</v>
      </c>
      <c r="N141" s="5">
        <v>-0.10076300000000001</v>
      </c>
      <c r="O141" s="5">
        <v>-0.16634099999999999</v>
      </c>
      <c r="P141" s="5">
        <v>-0.19853899999999999</v>
      </c>
      <c r="Q141" s="5">
        <v>-0.21845899999999999</v>
      </c>
      <c r="R141" s="5">
        <v>-0.225658</v>
      </c>
      <c r="S141" s="5">
        <v>-0.22401199999999999</v>
      </c>
      <c r="T141" s="5">
        <v>-0.21573200000000001</v>
      </c>
      <c r="U141" s="5">
        <v>-0.20421600000000001</v>
      </c>
      <c r="V141" s="5">
        <v>-0.19000900000000001</v>
      </c>
      <c r="W141" s="5">
        <v>-0.17436499999999999</v>
      </c>
      <c r="X141" s="5">
        <v>-0.157861</v>
      </c>
      <c r="Y141" s="5">
        <v>-0.14094899999999999</v>
      </c>
      <c r="Z141" s="5">
        <v>-0.123795</v>
      </c>
      <c r="AA141" s="5">
        <v>-0.10619199999999999</v>
      </c>
      <c r="AB141" s="5">
        <v>-8.7803329999999999E-2</v>
      </c>
      <c r="AC141" s="5">
        <v>-6.8257559999999995E-2</v>
      </c>
      <c r="AD141" s="5">
        <v>-4.7011949999999997E-2</v>
      </c>
      <c r="AF141" t="s">
        <v>172</v>
      </c>
      <c r="AG141" s="5">
        <v>1.690287E-3</v>
      </c>
      <c r="AH141" s="5">
        <v>1.491669E-2</v>
      </c>
      <c r="AI141" s="5">
        <v>2.6776689999999999E-2</v>
      </c>
      <c r="AJ141" s="5">
        <v>3.4790019999999998E-2</v>
      </c>
      <c r="AK141" s="5">
        <v>1.1754529999999999E-2</v>
      </c>
      <c r="AL141" s="5">
        <v>-1.009746E-3</v>
      </c>
      <c r="AM141" s="5">
        <v>-1.6409489999999999E-2</v>
      </c>
      <c r="AN141" s="5">
        <v>-2.7566529999999999E-2</v>
      </c>
      <c r="AO141" s="5">
        <v>-3.9470659999999998E-2</v>
      </c>
      <c r="AP141" s="5">
        <v>-8.770246000000001E-2</v>
      </c>
      <c r="AQ141" s="5">
        <v>-0.116692507</v>
      </c>
      <c r="AR141" s="5">
        <v>-0.17098740000000001</v>
      </c>
      <c r="AS141" s="5">
        <v>-0.25065100000000001</v>
      </c>
      <c r="AT141" s="5">
        <v>-0.33275500000000002</v>
      </c>
      <c r="AU141" s="5">
        <v>-0.37770099999999995</v>
      </c>
      <c r="AV141" s="5">
        <v>-0.41821699999999995</v>
      </c>
      <c r="AW141" s="5">
        <v>-0.43596400000000002</v>
      </c>
      <c r="AX141" s="5">
        <v>-0.44564199999999998</v>
      </c>
      <c r="AY141" s="5">
        <v>-0.44938400000000001</v>
      </c>
      <c r="AZ141" s="5">
        <v>-0.44185600000000003</v>
      </c>
      <c r="BA141" s="5">
        <v>-0.43011900000000003</v>
      </c>
      <c r="BB141" s="5">
        <v>-0.41386800000000001</v>
      </c>
      <c r="BC141" s="5">
        <v>-0.39621600000000001</v>
      </c>
      <c r="BD141" s="5">
        <v>-0.374498</v>
      </c>
      <c r="BE141" s="5">
        <v>-0.35244900000000001</v>
      </c>
      <c r="BF141" s="5">
        <v>-0.33229399999999998</v>
      </c>
      <c r="BG141" s="5">
        <v>-0.32049232999999999</v>
      </c>
      <c r="BH141" s="5">
        <v>-0.30808356000000003</v>
      </c>
      <c r="BI141" s="5">
        <v>-0.29488894999999998</v>
      </c>
      <c r="BK141" t="s">
        <v>172</v>
      </c>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A48B0-796C-4F3A-9B69-16C417655308}">
  <sheetPr>
    <tabColor theme="8" tint="0.59999389629810485"/>
  </sheetPr>
  <dimension ref="A1:AF63"/>
  <sheetViews>
    <sheetView showGridLines="0" workbookViewId="0"/>
  </sheetViews>
  <sheetFormatPr defaultRowHeight="15" x14ac:dyDescent="0.25"/>
  <sheetData>
    <row r="1" spans="1:32" ht="18" thickBot="1" x14ac:dyDescent="0.35">
      <c r="A1" s="8" t="s">
        <v>215</v>
      </c>
      <c r="B1" s="1"/>
      <c r="C1" s="2"/>
      <c r="D1" s="1">
        <v>2022</v>
      </c>
      <c r="E1" s="2">
        <v>2023</v>
      </c>
      <c r="F1" s="1">
        <v>2024</v>
      </c>
      <c r="G1" s="2">
        <v>2025</v>
      </c>
      <c r="H1" s="1">
        <v>2026</v>
      </c>
      <c r="I1" s="2">
        <v>2027</v>
      </c>
      <c r="J1" s="1">
        <v>2028</v>
      </c>
      <c r="K1" s="2">
        <v>2029</v>
      </c>
      <c r="L1" s="1">
        <v>2030</v>
      </c>
      <c r="M1" s="2">
        <v>2031</v>
      </c>
      <c r="N1" s="1">
        <v>2032</v>
      </c>
      <c r="O1" s="2">
        <v>2033</v>
      </c>
      <c r="P1" s="1">
        <v>2034</v>
      </c>
      <c r="Q1" s="2">
        <v>2035</v>
      </c>
      <c r="R1" s="1">
        <v>2036</v>
      </c>
      <c r="S1" s="2">
        <v>2037</v>
      </c>
      <c r="T1" s="1">
        <v>2038</v>
      </c>
      <c r="U1" s="2">
        <v>2039</v>
      </c>
      <c r="V1" s="1">
        <v>2040</v>
      </c>
      <c r="W1" s="2">
        <v>2041</v>
      </c>
      <c r="X1" s="1">
        <v>2042</v>
      </c>
      <c r="Y1" s="2">
        <v>2043</v>
      </c>
      <c r="Z1" s="1">
        <v>2044</v>
      </c>
      <c r="AA1" s="2">
        <v>2045</v>
      </c>
      <c r="AB1" s="1">
        <v>2046</v>
      </c>
      <c r="AC1" s="2">
        <v>2047</v>
      </c>
      <c r="AD1" s="1">
        <v>2048</v>
      </c>
      <c r="AE1" s="2">
        <v>2049</v>
      </c>
      <c r="AF1" s="1">
        <v>2050</v>
      </c>
    </row>
    <row r="2" spans="1:32" ht="15.75" thickTop="1" x14ac:dyDescent="0.25">
      <c r="A2" s="4" t="s">
        <v>173</v>
      </c>
      <c r="B2" s="9"/>
      <c r="C2" s="9"/>
      <c r="D2" s="9">
        <v>1.2288917217978967E-14</v>
      </c>
      <c r="E2" s="9">
        <v>0</v>
      </c>
      <c r="F2" s="9">
        <v>0</v>
      </c>
      <c r="G2" s="9">
        <v>-3.6980197105678181E-4</v>
      </c>
      <c r="H2" s="9">
        <v>-7.6056327315832985E-4</v>
      </c>
      <c r="I2" s="9">
        <v>-1.556050898421261E-3</v>
      </c>
      <c r="J2" s="9">
        <v>-1.5845663240005063E-3</v>
      </c>
      <c r="K2" s="9">
        <v>-1.6141138111610634E-3</v>
      </c>
      <c r="L2" s="9">
        <v>-2.0411162456331626E-3</v>
      </c>
      <c r="M2" s="9">
        <v>-0.93315954205443863</v>
      </c>
      <c r="N2" s="9">
        <v>-2.8680078405366074</v>
      </c>
      <c r="O2" s="9">
        <v>-4.3769786370850756</v>
      </c>
      <c r="P2" s="9">
        <v>-6.0152161522651681</v>
      </c>
      <c r="Q2" s="9">
        <v>-7.2556924849087103</v>
      </c>
      <c r="R2" s="9">
        <v>-7.3844389081067501</v>
      </c>
      <c r="S2" s="9">
        <v>-7.4029043006870037</v>
      </c>
      <c r="T2" s="9">
        <v>-7.4859448993398248</v>
      </c>
      <c r="U2" s="9">
        <v>-7.5437074602962735</v>
      </c>
      <c r="V2" s="9">
        <v>-7.5393614428467037</v>
      </c>
      <c r="W2" s="9">
        <v>-7.5491276995914021</v>
      </c>
      <c r="X2" s="9">
        <v>-7.5401875846558699</v>
      </c>
      <c r="Y2" s="9">
        <v>-7.5282177101845882</v>
      </c>
      <c r="Z2" s="9">
        <v>-7.5010498885502939</v>
      </c>
      <c r="AA2" s="9">
        <v>-7.4764957974818156</v>
      </c>
      <c r="AB2" s="9">
        <v>-7.4577837088743868</v>
      </c>
      <c r="AC2" s="9">
        <v>-7.4565300538409627</v>
      </c>
      <c r="AD2" s="9">
        <v>-7.4887000322421695</v>
      </c>
      <c r="AE2" s="9">
        <v>-7.5765788478507492</v>
      </c>
      <c r="AF2" s="9">
        <v>-7.7470412651864295</v>
      </c>
    </row>
    <row r="3" spans="1:32" x14ac:dyDescent="0.25">
      <c r="A3" s="4" t="s">
        <v>174</v>
      </c>
      <c r="B3" s="9"/>
      <c r="C3" s="9"/>
      <c r="D3" s="9">
        <v>3.6119990610001504E-4</v>
      </c>
      <c r="E3" s="9">
        <v>0</v>
      </c>
      <c r="F3" s="9">
        <v>0</v>
      </c>
      <c r="G3" s="9">
        <v>-3.831520385731405E-4</v>
      </c>
      <c r="H3" s="9">
        <v>-7.8511115210953039E-4</v>
      </c>
      <c r="I3" s="9">
        <v>-1.6051042314522894E-3</v>
      </c>
      <c r="J3" s="9">
        <v>-1.6355570093801966E-3</v>
      </c>
      <c r="K3" s="9">
        <v>-1.6670973334739299E-3</v>
      </c>
      <c r="L3" s="9">
        <v>-2.1122536055969737E-3</v>
      </c>
      <c r="M3" s="9">
        <v>-0.95888233499876929</v>
      </c>
      <c r="N3" s="9">
        <v>-2.9828456983629636</v>
      </c>
      <c r="O3" s="9">
        <v>-4.569385908779994</v>
      </c>
      <c r="P3" s="9">
        <v>-6.2908401269133734</v>
      </c>
      <c r="Q3" s="9">
        <v>-7.5910175554303621</v>
      </c>
      <c r="R3" s="9">
        <v>-7.7011837913088907</v>
      </c>
      <c r="S3" s="9">
        <v>-7.6984346532103469</v>
      </c>
      <c r="T3" s="9">
        <v>-7.7636740163235434</v>
      </c>
      <c r="U3" s="9">
        <v>-7.803266599567503</v>
      </c>
      <c r="V3" s="9">
        <v>-7.7770920571449098</v>
      </c>
      <c r="W3" s="9">
        <v>-7.7675128282838815</v>
      </c>
      <c r="X3" s="9">
        <v>-7.7383982978632151</v>
      </c>
      <c r="Y3" s="9">
        <v>-7.7056424762397331</v>
      </c>
      <c r="Z3" s="9">
        <v>-7.6567451335445966</v>
      </c>
      <c r="AA3" s="9">
        <v>-7.6104627110051863</v>
      </c>
      <c r="AB3" s="9">
        <v>-7.5694290024219724</v>
      </c>
      <c r="AC3" s="9">
        <v>-7.546513649800052</v>
      </c>
      <c r="AD3" s="9">
        <v>-7.5585507954676983</v>
      </c>
      <c r="AE3" s="9">
        <v>-7.6285439692455599</v>
      </c>
      <c r="AF3" s="9">
        <v>-7.7857951428194436</v>
      </c>
    </row>
    <row r="4" spans="1:32" x14ac:dyDescent="0.25">
      <c r="A4" s="4" t="s">
        <v>175</v>
      </c>
      <c r="B4" s="9"/>
      <c r="C4" s="9"/>
      <c r="D4" s="9">
        <v>0</v>
      </c>
      <c r="E4" s="9">
        <v>0</v>
      </c>
      <c r="F4" s="9">
        <v>0</v>
      </c>
      <c r="G4" s="9">
        <v>-7.2036767567277508E-4</v>
      </c>
      <c r="H4" s="9">
        <v>-7.3694139841828021E-4</v>
      </c>
      <c r="I4" s="9">
        <v>-7.5282497571963999E-4</v>
      </c>
      <c r="J4" s="9">
        <v>-7.6713001319284849E-4</v>
      </c>
      <c r="K4" s="9">
        <v>-7.8179359085432014E-4</v>
      </c>
      <c r="L4" s="9">
        <v>-7.9214822677434811E-4</v>
      </c>
      <c r="M4" s="9">
        <v>-1.1557114018932038</v>
      </c>
      <c r="N4" s="9">
        <v>-2.9121152138673843</v>
      </c>
      <c r="O4" s="9">
        <v>-4.3955318692560263</v>
      </c>
      <c r="P4" s="9">
        <v>-5.9241388553813188</v>
      </c>
      <c r="Q4" s="9">
        <v>-7.201504283976135</v>
      </c>
      <c r="R4" s="9">
        <v>-7.8201182613506717</v>
      </c>
      <c r="S4" s="9">
        <v>-8.3757304160625701</v>
      </c>
      <c r="T4" s="9">
        <v>-8.9604774156660962</v>
      </c>
      <c r="U4" s="9">
        <v>-9.5258863508332041</v>
      </c>
      <c r="V4" s="9">
        <v>-10.051682214476577</v>
      </c>
      <c r="W4" s="9">
        <v>-10.581736741069742</v>
      </c>
      <c r="X4" s="9">
        <v>-11.097163664239163</v>
      </c>
      <c r="Y4" s="9">
        <v>-11.608859906871402</v>
      </c>
      <c r="Z4" s="9">
        <v>-12.109573229584377</v>
      </c>
      <c r="AA4" s="9">
        <v>-12.613024020458479</v>
      </c>
      <c r="AB4" s="9">
        <v>-13.118268434134217</v>
      </c>
      <c r="AC4" s="9">
        <v>-13.633623470434584</v>
      </c>
      <c r="AD4" s="9">
        <v>-14.167585446527008</v>
      </c>
      <c r="AE4" s="9">
        <v>-14.729556410596617</v>
      </c>
      <c r="AF4" s="9">
        <v>-15.334110641958812</v>
      </c>
    </row>
    <row r="5" spans="1:32" x14ac:dyDescent="0.25">
      <c r="A5" s="4" t="s">
        <v>176</v>
      </c>
      <c r="B5" s="9"/>
      <c r="C5" s="9"/>
      <c r="D5" s="9">
        <v>0</v>
      </c>
      <c r="E5" s="9">
        <v>0</v>
      </c>
      <c r="F5" s="9">
        <v>0</v>
      </c>
      <c r="G5" s="9">
        <v>0</v>
      </c>
      <c r="H5" s="9">
        <v>0</v>
      </c>
      <c r="I5" s="9">
        <v>0</v>
      </c>
      <c r="J5" s="9">
        <v>0</v>
      </c>
      <c r="K5" s="9">
        <v>0</v>
      </c>
      <c r="L5" s="9">
        <v>0</v>
      </c>
      <c r="M5" s="9">
        <v>-1.3499050578284106</v>
      </c>
      <c r="N5" s="9">
        <v>-2.6673751328374045</v>
      </c>
      <c r="O5" s="9">
        <v>-3.9539193952829161</v>
      </c>
      <c r="P5" s="9">
        <v>-5.2115563839701826</v>
      </c>
      <c r="Q5" s="9">
        <v>-6.4423628369336603</v>
      </c>
      <c r="R5" s="9">
        <v>-7.6458594730238341</v>
      </c>
      <c r="S5" s="9">
        <v>-8.8171437761338076</v>
      </c>
      <c r="T5" s="9">
        <v>-9.9674347664784211</v>
      </c>
      <c r="U5" s="9">
        <v>-11.088573360378632</v>
      </c>
      <c r="V5" s="9">
        <v>-12.189205579138875</v>
      </c>
      <c r="W5" s="9">
        <v>-13.260821309655936</v>
      </c>
      <c r="X5" s="9">
        <v>-14.308462238398544</v>
      </c>
      <c r="Y5" s="9">
        <v>-15.3372803132721</v>
      </c>
      <c r="Z5" s="9">
        <v>-16.339494674499694</v>
      </c>
      <c r="AA5" s="9">
        <v>-17.325570016635684</v>
      </c>
      <c r="AB5" s="9">
        <v>-18.287976745351578</v>
      </c>
      <c r="AC5" s="9">
        <v>-19.233138281490611</v>
      </c>
      <c r="AD5" s="9">
        <v>-20.153490328006736</v>
      </c>
      <c r="AE5" s="9">
        <v>-21.056031002745044</v>
      </c>
      <c r="AF5" s="9">
        <v>-21.938719276975636</v>
      </c>
    </row>
    <row r="6" spans="1:32" x14ac:dyDescent="0.25">
      <c r="A6" s="4" t="s">
        <v>177</v>
      </c>
      <c r="B6" s="9"/>
      <c r="C6" s="9"/>
      <c r="D6" s="9">
        <v>0</v>
      </c>
      <c r="E6" s="9">
        <v>0</v>
      </c>
      <c r="F6" s="9">
        <v>0</v>
      </c>
      <c r="G6" s="9">
        <v>-9.667253146840093E-4</v>
      </c>
      <c r="H6" s="9">
        <v>-9.8262715195117259E-4</v>
      </c>
      <c r="I6" s="9">
        <v>-9.9810360315168113E-4</v>
      </c>
      <c r="J6" s="9">
        <v>-1.0116337885661805E-3</v>
      </c>
      <c r="K6" s="9">
        <v>-1.0266308030282213E-3</v>
      </c>
      <c r="L6" s="9">
        <v>-1.0360976418393524E-3</v>
      </c>
      <c r="M6" s="9">
        <v>-1.0967349592131983</v>
      </c>
      <c r="N6" s="9">
        <v>-2.9852009351231983</v>
      </c>
      <c r="O6" s="9">
        <v>-4.5252249271588152</v>
      </c>
      <c r="P6" s="9">
        <v>-6.1306738987153135</v>
      </c>
      <c r="Q6" s="9">
        <v>-7.4187970583085381</v>
      </c>
      <c r="R6" s="9">
        <v>-7.8694051368495765</v>
      </c>
      <c r="S6" s="9">
        <v>-8.2522798061462019</v>
      </c>
      <c r="T6" s="9">
        <v>-8.681866395976126</v>
      </c>
      <c r="U6" s="9">
        <v>-9.0978540176401204</v>
      </c>
      <c r="V6" s="9">
        <v>-9.4716426682339172</v>
      </c>
      <c r="W6" s="9">
        <v>-9.8611227207050156</v>
      </c>
      <c r="X6" s="9">
        <v>-10.240349599417328</v>
      </c>
      <c r="Y6" s="9">
        <v>-10.62132661628884</v>
      </c>
      <c r="Z6" s="9">
        <v>-10.996455594379229</v>
      </c>
      <c r="AA6" s="9">
        <v>-11.379844564229284</v>
      </c>
      <c r="AB6" s="9">
        <v>-11.771770203767288</v>
      </c>
      <c r="AC6" s="9">
        <v>-12.180469155865786</v>
      </c>
      <c r="AD6" s="9">
        <v>-12.618043271193356</v>
      </c>
      <c r="AE6" s="9">
        <v>-13.09399568635636</v>
      </c>
      <c r="AF6" s="9">
        <v>-13.626714914592624</v>
      </c>
    </row>
    <row r="7" spans="1:32" x14ac:dyDescent="0.25">
      <c r="A7" s="4" t="s">
        <v>178</v>
      </c>
      <c r="B7" s="9"/>
      <c r="C7" s="9"/>
      <c r="D7" s="9">
        <v>7.75831303239615E-4</v>
      </c>
      <c r="E7" s="9">
        <v>0</v>
      </c>
      <c r="F7" s="9">
        <v>0</v>
      </c>
      <c r="G7" s="9">
        <v>0</v>
      </c>
      <c r="H7" s="9">
        <v>-8.4001848040461116E-4</v>
      </c>
      <c r="I7" s="9">
        <v>-2.5779397105772936E-3</v>
      </c>
      <c r="J7" s="9">
        <v>-2.6267632148018181E-3</v>
      </c>
      <c r="K7" s="9">
        <v>-2.6779258571531937E-3</v>
      </c>
      <c r="L7" s="9">
        <v>-3.6207286716367303E-3</v>
      </c>
      <c r="M7" s="9">
        <v>-0.7331783975210221</v>
      </c>
      <c r="N7" s="9">
        <v>-3.0640590364488371</v>
      </c>
      <c r="O7" s="9">
        <v>-4.7693607006955645</v>
      </c>
      <c r="P7" s="9">
        <v>-6.715274680525126</v>
      </c>
      <c r="Q7" s="9">
        <v>-8.0451560422990678</v>
      </c>
      <c r="R7" s="9">
        <v>-7.5613425220060577</v>
      </c>
      <c r="S7" s="9">
        <v>-6.8943574550651441</v>
      </c>
      <c r="T7" s="9">
        <v>-6.3276484901757</v>
      </c>
      <c r="U7" s="9">
        <v>-5.7116063548102343</v>
      </c>
      <c r="V7" s="9">
        <v>-4.9782712566266953</v>
      </c>
      <c r="W7" s="9">
        <v>-4.2535191408361346</v>
      </c>
      <c r="X7" s="9">
        <v>-3.4756594388840822</v>
      </c>
      <c r="Y7" s="9">
        <v>-2.6617216671712622</v>
      </c>
      <c r="Z7" s="9">
        <v>-1.7855971451437254</v>
      </c>
      <c r="AA7" s="9">
        <v>-0.86482936040942748</v>
      </c>
      <c r="AB7" s="9">
        <v>0.10310311743731611</v>
      </c>
      <c r="AC7" s="9">
        <v>1.1116961263632956</v>
      </c>
      <c r="AD7" s="9">
        <v>2.147891795783591</v>
      </c>
      <c r="AE7" s="9">
        <v>3.1858287869603368</v>
      </c>
      <c r="AF7" s="9">
        <v>4.1955654580083976</v>
      </c>
    </row>
    <row r="8" spans="1:32" x14ac:dyDescent="0.25">
      <c r="A8" s="4" t="s">
        <v>179</v>
      </c>
      <c r="B8" s="9"/>
      <c r="C8" s="9"/>
      <c r="D8" s="9">
        <v>-8.1672655994763955E-3</v>
      </c>
      <c r="E8" s="9">
        <v>0</v>
      </c>
      <c r="F8" s="9">
        <v>0</v>
      </c>
      <c r="G8" s="9">
        <v>0</v>
      </c>
      <c r="H8" s="9">
        <v>0</v>
      </c>
      <c r="I8" s="9">
        <v>0</v>
      </c>
      <c r="J8" s="9">
        <v>0</v>
      </c>
      <c r="K8" s="9">
        <v>0</v>
      </c>
      <c r="L8" s="9">
        <v>0</v>
      </c>
      <c r="M8" s="9">
        <v>-0.1967777641126609</v>
      </c>
      <c r="N8" s="9">
        <v>0.210059516863114</v>
      </c>
      <c r="O8" s="9">
        <v>0.44213551453520544</v>
      </c>
      <c r="P8" s="9">
        <v>0.73772296850914332</v>
      </c>
      <c r="Q8" s="9">
        <v>0.77919227392449464</v>
      </c>
      <c r="R8" s="9">
        <v>5.4860653939001094E-2</v>
      </c>
      <c r="S8" s="9">
        <v>-0.60353341380444958</v>
      </c>
      <c r="T8" s="9">
        <v>-1.2294182217343566</v>
      </c>
      <c r="U8" s="9">
        <v>-1.8229738633867723</v>
      </c>
      <c r="V8" s="9">
        <v>-2.4100363156157059</v>
      </c>
      <c r="W8" s="9">
        <v>-2.9427973107020771</v>
      </c>
      <c r="X8" s="9">
        <v>-3.4562720848056534</v>
      </c>
      <c r="Y8" s="9">
        <v>-3.9610533303828337</v>
      </c>
      <c r="Z8" s="9">
        <v>-4.4486354559574028</v>
      </c>
      <c r="AA8" s="9">
        <v>-4.9182151997329493</v>
      </c>
      <c r="AB8" s="9">
        <v>-5.383069019432658</v>
      </c>
      <c r="AC8" s="9">
        <v>-5.8315576987776208</v>
      </c>
      <c r="AD8" s="9">
        <v>-6.264788732394365</v>
      </c>
      <c r="AE8" s="9">
        <v>-6.6946080652469453</v>
      </c>
      <c r="AF8" s="9">
        <v>-7.1111111111111001</v>
      </c>
    </row>
    <row r="9" spans="1:32" x14ac:dyDescent="0.25">
      <c r="A9" s="4" t="s">
        <v>180</v>
      </c>
      <c r="B9" s="9"/>
      <c r="C9" s="9"/>
      <c r="D9" s="9">
        <v>-2.2370363742062311E-3</v>
      </c>
      <c r="E9" s="9">
        <v>0</v>
      </c>
      <c r="F9" s="9">
        <v>0</v>
      </c>
      <c r="G9" s="9">
        <v>0</v>
      </c>
      <c r="H9" s="9">
        <v>2.4910943377367645E-3</v>
      </c>
      <c r="I9" s="9">
        <v>3.1075201988878505E-3</v>
      </c>
      <c r="J9" s="9">
        <v>6.2936622820812501E-3</v>
      </c>
      <c r="K9" s="9">
        <v>6.336734047271338E-3</v>
      </c>
      <c r="L9" s="9">
        <v>3.251609546718051E-3</v>
      </c>
      <c r="M9" s="9">
        <v>-9.8200767578606438</v>
      </c>
      <c r="N9" s="9">
        <v>-31.922844229331997</v>
      </c>
      <c r="O9" s="9">
        <v>-44.050724637681157</v>
      </c>
      <c r="P9" s="9">
        <v>-54.384283660757063</v>
      </c>
      <c r="Q9" s="9">
        <v>-60.158102766798415</v>
      </c>
      <c r="R9" s="9">
        <v>-58.455840238267974</v>
      </c>
      <c r="S9" s="9">
        <v>-56.334158798947534</v>
      </c>
      <c r="T9" s="9">
        <v>-54.900958968715607</v>
      </c>
      <c r="U9" s="9">
        <v>-53.471560216078799</v>
      </c>
      <c r="V9" s="9">
        <v>-51.703514271572345</v>
      </c>
      <c r="W9" s="9">
        <v>-50.111265062770286</v>
      </c>
      <c r="X9" s="9">
        <v>-48.413410207132181</v>
      </c>
      <c r="Y9" s="9">
        <v>-46.646789387261265</v>
      </c>
      <c r="Z9" s="9">
        <v>-44.670206696800811</v>
      </c>
      <c r="AA9" s="9">
        <v>-42.525153592734398</v>
      </c>
      <c r="AB9" s="9">
        <v>-40.12309363261982</v>
      </c>
      <c r="AC9" s="9">
        <v>-37.428164222334608</v>
      </c>
      <c r="AD9" s="9">
        <v>-34.36828835558876</v>
      </c>
      <c r="AE9" s="9">
        <v>-30.90012798028156</v>
      </c>
      <c r="AF9" s="9">
        <v>-26.926406926406926</v>
      </c>
    </row>
    <row r="10" spans="1:32" x14ac:dyDescent="0.25">
      <c r="A10" s="4" t="s">
        <v>181</v>
      </c>
      <c r="B10" s="9"/>
      <c r="C10" s="9"/>
      <c r="D10" s="9">
        <v>0</v>
      </c>
      <c r="E10" s="9">
        <v>0</v>
      </c>
      <c r="F10" s="9">
        <v>0</v>
      </c>
      <c r="G10" s="9">
        <v>2.5481277630295767E-4</v>
      </c>
      <c r="H10" s="9">
        <v>5.1013641047497249E-4</v>
      </c>
      <c r="I10" s="9">
        <v>7.6597439603647455E-4</v>
      </c>
      <c r="J10" s="9">
        <v>7.6674180735292121E-4</v>
      </c>
      <c r="K10" s="9">
        <v>7.6924654863624918E-4</v>
      </c>
      <c r="L10" s="9">
        <v>1.0307737503132723E-3</v>
      </c>
      <c r="M10" s="9">
        <v>-0.99881381018863857</v>
      </c>
      <c r="N10" s="9">
        <v>-3.580453580986712</v>
      </c>
      <c r="O10" s="9">
        <v>-5.2827226843120645</v>
      </c>
      <c r="P10" s="9">
        <v>-7.0451310903066595</v>
      </c>
      <c r="Q10" s="9">
        <v>-8.2196558343422712</v>
      </c>
      <c r="R10" s="9">
        <v>-7.9334062169118642</v>
      </c>
      <c r="S10" s="9">
        <v>-7.547863217948283</v>
      </c>
      <c r="T10" s="9">
        <v>-7.3808553249561335</v>
      </c>
      <c r="U10" s="9">
        <v>-7.2187014479911547</v>
      </c>
      <c r="V10" s="9">
        <v>-7.0028079228959612</v>
      </c>
      <c r="W10" s="9">
        <v>-6.7652418643410748</v>
      </c>
      <c r="X10" s="9">
        <v>-6.5102216219534732</v>
      </c>
      <c r="Y10" s="9">
        <v>-6.2460449021296522</v>
      </c>
      <c r="Z10" s="9">
        <v>-5.9492987129100241</v>
      </c>
      <c r="AA10" s="9">
        <v>-5.6319161691604513</v>
      </c>
      <c r="AB10" s="9">
        <v>-5.2654163221328547</v>
      </c>
      <c r="AC10" s="9">
        <v>-4.8615496759071606</v>
      </c>
      <c r="AD10" s="9">
        <v>-4.4127936662023117</v>
      </c>
      <c r="AE10" s="9">
        <v>-3.918586488417831</v>
      </c>
      <c r="AF10" s="9">
        <v>-3.3680030197201622</v>
      </c>
    </row>
    <row r="11" spans="1:32" x14ac:dyDescent="0.25">
      <c r="A11" s="4" t="s">
        <v>182</v>
      </c>
      <c r="B11" s="9"/>
      <c r="C11" s="9"/>
      <c r="D11" s="9">
        <v>0</v>
      </c>
      <c r="E11" s="9">
        <v>0</v>
      </c>
      <c r="F11" s="9">
        <v>0</v>
      </c>
      <c r="G11" s="9">
        <v>0</v>
      </c>
      <c r="H11" s="9">
        <v>0</v>
      </c>
      <c r="I11" s="9">
        <v>0</v>
      </c>
      <c r="J11" s="9">
        <v>2.9188558085227374E-2</v>
      </c>
      <c r="K11" s="9">
        <v>0</v>
      </c>
      <c r="L11" s="9">
        <v>0</v>
      </c>
      <c r="M11" s="9">
        <v>-6.6853146853146797</v>
      </c>
      <c r="N11" s="9">
        <v>-22.764449291166851</v>
      </c>
      <c r="O11" s="9">
        <v>-32.377919320594479</v>
      </c>
      <c r="P11" s="9">
        <v>-41.291172595520422</v>
      </c>
      <c r="Q11" s="9">
        <v>-46.582875098193249</v>
      </c>
      <c r="R11" s="9">
        <v>-45.042935206869636</v>
      </c>
      <c r="S11" s="9">
        <v>-43.152989904219517</v>
      </c>
      <c r="T11" s="9">
        <v>-41.849085758434192</v>
      </c>
      <c r="U11" s="9">
        <v>-40.594566888774985</v>
      </c>
      <c r="V11" s="9">
        <v>-39.040571574381225</v>
      </c>
      <c r="W11" s="9">
        <v>-37.684103605891309</v>
      </c>
      <c r="X11" s="9">
        <v>-36.207332490518333</v>
      </c>
      <c r="Y11" s="9">
        <v>-34.718026183282987</v>
      </c>
      <c r="Z11" s="9">
        <v>-33.040642247867531</v>
      </c>
      <c r="AA11" s="9">
        <v>-31.275000000000013</v>
      </c>
      <c r="AB11" s="9">
        <v>-29.329678544729624</v>
      </c>
      <c r="AC11" s="9">
        <v>-27.155279503105593</v>
      </c>
      <c r="AD11" s="9">
        <v>-24.73358116480793</v>
      </c>
      <c r="AE11" s="9">
        <v>-22.051915945611864</v>
      </c>
      <c r="AF11" s="9">
        <v>-19.022945965951148</v>
      </c>
    </row>
    <row r="12" spans="1:32" x14ac:dyDescent="0.25">
      <c r="A12" s="4" t="s">
        <v>183</v>
      </c>
      <c r="B12" s="9"/>
      <c r="C12" s="9"/>
      <c r="D12" s="9">
        <v>0</v>
      </c>
      <c r="E12" s="9">
        <v>0</v>
      </c>
      <c r="F12" s="9">
        <v>0</v>
      </c>
      <c r="G12" s="9">
        <v>0</v>
      </c>
      <c r="H12" s="9">
        <v>0</v>
      </c>
      <c r="I12" s="9">
        <v>3.1813192931034388E-4</v>
      </c>
      <c r="J12" s="9">
        <v>3.1870986247595158E-4</v>
      </c>
      <c r="K12" s="9">
        <v>0</v>
      </c>
      <c r="L12" s="9">
        <v>3.2186009385365324E-4</v>
      </c>
      <c r="M12" s="9">
        <v>-1.7090309137406386E-2</v>
      </c>
      <c r="N12" s="9">
        <v>-7.0330318060493432E-2</v>
      </c>
      <c r="O12" s="9">
        <v>-0.1117937216645874</v>
      </c>
      <c r="P12" s="9">
        <v>-0.15995264837898479</v>
      </c>
      <c r="Q12" s="9">
        <v>-0.19310942265696784</v>
      </c>
      <c r="R12" s="9">
        <v>-0.1802526462039041</v>
      </c>
      <c r="S12" s="9">
        <v>-0.17015269160753366</v>
      </c>
      <c r="T12" s="9">
        <v>-0.16155698658472956</v>
      </c>
      <c r="U12" s="9">
        <v>-0.15431387903633931</v>
      </c>
      <c r="V12" s="9">
        <v>-0.14535054096188676</v>
      </c>
      <c r="W12" s="9">
        <v>-0.13772370264272166</v>
      </c>
      <c r="X12" s="9">
        <v>-0.12997562956944847</v>
      </c>
      <c r="Y12" s="9">
        <v>-0.12291483757681887</v>
      </c>
      <c r="Z12" s="9">
        <v>-0.11534349856524187</v>
      </c>
      <c r="AA12" s="9">
        <v>-0.10768184467906744</v>
      </c>
      <c r="AB12" s="9">
        <v>-9.996302180901806E-2</v>
      </c>
      <c r="AC12" s="9">
        <v>-9.2592592592579681E-2</v>
      </c>
      <c r="AD12" s="9">
        <v>-8.5161786923562008E-2</v>
      </c>
      <c r="AE12" s="9">
        <v>-7.7687621772258478E-2</v>
      </c>
      <c r="AF12" s="9">
        <v>-7.0147929604487236E-2</v>
      </c>
    </row>
    <row r="13" spans="1:32" x14ac:dyDescent="0.25">
      <c r="A13" s="4" t="s">
        <v>184</v>
      </c>
      <c r="B13" s="9"/>
      <c r="C13" s="9"/>
      <c r="D13" s="9">
        <v>0</v>
      </c>
      <c r="E13" s="9">
        <v>0</v>
      </c>
      <c r="F13" s="9">
        <v>0</v>
      </c>
      <c r="G13" s="9">
        <v>1.3479087196183659E-3</v>
      </c>
      <c r="H13" s="9">
        <v>1.3527223537337428E-3</v>
      </c>
      <c r="I13" s="9">
        <v>2.7054447074674856E-3</v>
      </c>
      <c r="J13" s="9">
        <v>2.6999662504275674E-3</v>
      </c>
      <c r="K13" s="9">
        <v>2.6969443620435025E-3</v>
      </c>
      <c r="L13" s="9">
        <v>4.0638292108069272E-3</v>
      </c>
      <c r="M13" s="9">
        <v>-4.802556992801633</v>
      </c>
      <c r="N13" s="9">
        <v>-16.994333850100833</v>
      </c>
      <c r="O13" s="9">
        <v>-24.621457853110467</v>
      </c>
      <c r="P13" s="9">
        <v>-32.339198313991375</v>
      </c>
      <c r="Q13" s="9">
        <v>-37.144050685789871</v>
      </c>
      <c r="R13" s="9">
        <v>-35.730046519472118</v>
      </c>
      <c r="S13" s="9">
        <v>-34.022257551669327</v>
      </c>
      <c r="T13" s="9">
        <v>-32.887340102105206</v>
      </c>
      <c r="U13" s="9">
        <v>-31.775298324214877</v>
      </c>
      <c r="V13" s="9">
        <v>-30.423721505159971</v>
      </c>
      <c r="W13" s="9">
        <v>-29.238336305585911</v>
      </c>
      <c r="X13" s="9">
        <v>-27.996257377285151</v>
      </c>
      <c r="Y13" s="9">
        <v>-26.725939161635232</v>
      </c>
      <c r="Z13" s="9">
        <v>-25.333987361860522</v>
      </c>
      <c r="AA13" s="9">
        <v>-23.860140668101266</v>
      </c>
      <c r="AB13" s="9">
        <v>-22.247281980106411</v>
      </c>
      <c r="AC13" s="9">
        <v>-20.485467809170917</v>
      </c>
      <c r="AD13" s="9">
        <v>-18.541865924702194</v>
      </c>
      <c r="AE13" s="9">
        <v>-16.411111917023288</v>
      </c>
      <c r="AF13" s="9">
        <v>-14.052539099371224</v>
      </c>
    </row>
    <row r="14" spans="1:32" x14ac:dyDescent="0.25">
      <c r="A14" s="4" t="s">
        <v>190</v>
      </c>
      <c r="B14" s="9"/>
      <c r="C14" s="9"/>
      <c r="D14" s="9">
        <v>0</v>
      </c>
      <c r="E14" s="9">
        <v>0</v>
      </c>
      <c r="F14" s="9">
        <v>0</v>
      </c>
      <c r="G14" s="9">
        <v>0</v>
      </c>
      <c r="H14" s="9">
        <v>-3.0626933325094774E-3</v>
      </c>
      <c r="I14" s="9">
        <v>0</v>
      </c>
      <c r="J14" s="9">
        <v>-3.1174013342543496E-3</v>
      </c>
      <c r="K14" s="9">
        <v>-3.1361726149473444E-3</v>
      </c>
      <c r="L14" s="9">
        <v>0</v>
      </c>
      <c r="M14" s="9">
        <v>0.16979591836734273</v>
      </c>
      <c r="N14" s="9">
        <v>0.69130463272394072</v>
      </c>
      <c r="O14" s="9">
        <v>1.0718395528522098</v>
      </c>
      <c r="P14" s="9">
        <v>1.4990424618635636</v>
      </c>
      <c r="Q14" s="9">
        <v>1.7738138655880145</v>
      </c>
      <c r="R14" s="9">
        <v>1.6433333333333373</v>
      </c>
      <c r="S14" s="9">
        <v>1.5349554259668825</v>
      </c>
      <c r="T14" s="9">
        <v>1.4419999326168162</v>
      </c>
      <c r="U14" s="9">
        <v>1.3577571612379038</v>
      </c>
      <c r="V14" s="9">
        <v>1.2666848270226214</v>
      </c>
      <c r="W14" s="9">
        <v>1.1976047904191667</v>
      </c>
      <c r="X14" s="9">
        <v>1.1275739970435539</v>
      </c>
      <c r="Y14" s="9">
        <v>1.0601194792637849</v>
      </c>
      <c r="Z14" s="9">
        <v>0.99195338512763453</v>
      </c>
      <c r="AA14" s="9">
        <v>0.9300867384261815</v>
      </c>
      <c r="AB14" s="9">
        <v>0.86427096819343463</v>
      </c>
      <c r="AC14" s="9">
        <v>0.79777887116046742</v>
      </c>
      <c r="AD14" s="9">
        <v>0.73433362753750853</v>
      </c>
      <c r="AE14" s="9">
        <v>0.67030784508440622</v>
      </c>
      <c r="AF14" s="9">
        <v>0.60580143966930022</v>
      </c>
    </row>
    <row r="15" spans="1:32" x14ac:dyDescent="0.25">
      <c r="A15" s="4" t="s">
        <v>185</v>
      </c>
      <c r="B15" s="9"/>
      <c r="C15" s="9"/>
      <c r="D15" s="9">
        <v>0</v>
      </c>
      <c r="E15" s="9">
        <v>0</v>
      </c>
      <c r="F15" s="9">
        <v>0</v>
      </c>
      <c r="G15" s="9">
        <v>0</v>
      </c>
      <c r="H15" s="9">
        <v>0</v>
      </c>
      <c r="I15" s="9">
        <v>3.9304777102517447E-4</v>
      </c>
      <c r="J15" s="9">
        <v>0</v>
      </c>
      <c r="K15" s="9">
        <v>0</v>
      </c>
      <c r="L15" s="9">
        <v>0</v>
      </c>
      <c r="M15" s="9">
        <v>0</v>
      </c>
      <c r="N15" s="9">
        <v>3.0019482643099638E-4</v>
      </c>
      <c r="O15" s="9">
        <v>0</v>
      </c>
      <c r="P15" s="9">
        <v>0</v>
      </c>
      <c r="Q15" s="9">
        <v>0</v>
      </c>
      <c r="R15" s="9">
        <v>0</v>
      </c>
      <c r="S15" s="9">
        <v>0</v>
      </c>
      <c r="T15" s="9">
        <v>0</v>
      </c>
      <c r="U15" s="9">
        <v>0</v>
      </c>
      <c r="V15" s="9">
        <v>0</v>
      </c>
      <c r="W15" s="9">
        <v>0</v>
      </c>
      <c r="X15" s="9">
        <v>0</v>
      </c>
      <c r="Y15" s="9">
        <v>0</v>
      </c>
      <c r="Z15" s="9">
        <v>0</v>
      </c>
      <c r="AA15" s="9">
        <v>2.2305695089225953E-4</v>
      </c>
      <c r="AB15" s="9">
        <v>0</v>
      </c>
      <c r="AC15" s="9">
        <v>0</v>
      </c>
      <c r="AD15" s="9">
        <v>0</v>
      </c>
      <c r="AE15" s="9">
        <v>2.3009717004254419E-4</v>
      </c>
      <c r="AF15" s="9">
        <v>0</v>
      </c>
    </row>
    <row r="16" spans="1:32" x14ac:dyDescent="0.25">
      <c r="A16" s="4" t="s">
        <v>186</v>
      </c>
      <c r="B16" s="9"/>
      <c r="C16" s="9"/>
      <c r="D16" s="9">
        <v>0</v>
      </c>
      <c r="E16" s="9">
        <v>0</v>
      </c>
      <c r="F16" s="9">
        <v>0</v>
      </c>
      <c r="G16" s="9">
        <v>0</v>
      </c>
      <c r="H16" s="9">
        <v>0</v>
      </c>
      <c r="I16" s="9">
        <v>1.0168595310400775E-3</v>
      </c>
      <c r="J16" s="9">
        <v>0</v>
      </c>
      <c r="K16" s="9">
        <v>0</v>
      </c>
      <c r="L16" s="9">
        <v>0</v>
      </c>
      <c r="M16" s="9">
        <v>0</v>
      </c>
      <c r="N16" s="9">
        <v>5.6485367465426402E-4</v>
      </c>
      <c r="O16" s="9">
        <v>0</v>
      </c>
      <c r="P16" s="9">
        <v>0</v>
      </c>
      <c r="Q16" s="9">
        <v>0</v>
      </c>
      <c r="R16" s="9">
        <v>0</v>
      </c>
      <c r="S16" s="9">
        <v>0</v>
      </c>
      <c r="T16" s="9">
        <v>0</v>
      </c>
      <c r="U16" s="9">
        <v>0</v>
      </c>
      <c r="V16" s="9">
        <v>0</v>
      </c>
      <c r="W16" s="9">
        <v>0</v>
      </c>
      <c r="X16" s="9">
        <v>0</v>
      </c>
      <c r="Y16" s="9">
        <v>0</v>
      </c>
      <c r="Z16" s="9">
        <v>0</v>
      </c>
      <c r="AA16" s="9">
        <v>3.4218918955832592E-4</v>
      </c>
      <c r="AB16" s="9">
        <v>0</v>
      </c>
      <c r="AC16" s="9">
        <v>0</v>
      </c>
      <c r="AD16" s="9">
        <v>0</v>
      </c>
      <c r="AE16" s="9">
        <v>3.5904193250646077E-4</v>
      </c>
      <c r="AF16" s="9">
        <v>0</v>
      </c>
    </row>
    <row r="17" spans="1:32" x14ac:dyDescent="0.25">
      <c r="A17" s="4" t="s">
        <v>187</v>
      </c>
      <c r="B17" s="9"/>
      <c r="C17" s="9"/>
      <c r="D17" s="9">
        <v>0</v>
      </c>
      <c r="E17" s="9">
        <v>0</v>
      </c>
      <c r="F17" s="9">
        <v>0</v>
      </c>
      <c r="G17" s="9">
        <v>1.9251168065261394E-4</v>
      </c>
      <c r="H17" s="9">
        <v>0</v>
      </c>
      <c r="I17" s="9">
        <v>0</v>
      </c>
      <c r="J17" s="9">
        <v>0</v>
      </c>
      <c r="K17" s="9">
        <v>0</v>
      </c>
      <c r="L17" s="9">
        <v>0</v>
      </c>
      <c r="M17" s="9">
        <v>-2.4951819232002843</v>
      </c>
      <c r="N17" s="9">
        <v>-8.5644480246443564</v>
      </c>
      <c r="O17" s="9">
        <v>-12.97455699682588</v>
      </c>
      <c r="P17" s="9">
        <v>-17.680914539166253</v>
      </c>
      <c r="Q17" s="9">
        <v>-21.513021559621695</v>
      </c>
      <c r="R17" s="9">
        <v>-22.509566107338983</v>
      </c>
      <c r="S17" s="9">
        <v>-24.56951412063664</v>
      </c>
      <c r="T17" s="9">
        <v>-26.452454121547611</v>
      </c>
      <c r="U17" s="9">
        <v>-28.972728912600235</v>
      </c>
      <c r="V17" s="9">
        <v>-31.796943108195411</v>
      </c>
      <c r="W17" s="9">
        <v>-35.04215295500817</v>
      </c>
      <c r="X17" s="9">
        <v>-38.158642988285372</v>
      </c>
      <c r="Y17" s="9">
        <v>-40.20225079812375</v>
      </c>
      <c r="Z17" s="9">
        <v>-41.181147619503783</v>
      </c>
      <c r="AA17" s="9">
        <v>-39.361568793806576</v>
      </c>
      <c r="AB17" s="9">
        <v>-36.727550193142257</v>
      </c>
      <c r="AC17" s="9">
        <v>-34.069671860089386</v>
      </c>
      <c r="AD17" s="9">
        <v>-34.201381791423081</v>
      </c>
      <c r="AE17" s="9">
        <v>-34.307872565976673</v>
      </c>
      <c r="AF17" s="9">
        <v>-34.480114760585678</v>
      </c>
    </row>
    <row r="18" spans="1:32" x14ac:dyDescent="0.25">
      <c r="A18" s="4" t="s">
        <v>188</v>
      </c>
      <c r="B18" s="9"/>
      <c r="C18" s="9"/>
      <c r="D18" s="9">
        <v>0</v>
      </c>
      <c r="E18" s="9">
        <v>0</v>
      </c>
      <c r="F18" s="9">
        <v>0</v>
      </c>
      <c r="G18" s="9">
        <v>1.4803213482074E-4</v>
      </c>
      <c r="H18" s="9">
        <v>0</v>
      </c>
      <c r="I18" s="9">
        <v>0</v>
      </c>
      <c r="J18" s="9">
        <v>0</v>
      </c>
      <c r="K18" s="9">
        <v>0</v>
      </c>
      <c r="L18" s="9">
        <v>0</v>
      </c>
      <c r="M18" s="9">
        <v>-1.7291536765414588</v>
      </c>
      <c r="N18" s="9">
        <v>-5.8638614411462324</v>
      </c>
      <c r="O18" s="9">
        <v>-8.7217116647905755</v>
      </c>
      <c r="P18" s="9">
        <v>-11.670108212661392</v>
      </c>
      <c r="Q18" s="9">
        <v>-13.870319410207562</v>
      </c>
      <c r="R18" s="9">
        <v>-14.103392336735714</v>
      </c>
      <c r="S18" s="9">
        <v>-14.601642246118576</v>
      </c>
      <c r="T18" s="9">
        <v>-15.059356597661049</v>
      </c>
      <c r="U18" s="9">
        <v>-15.634134758613763</v>
      </c>
      <c r="V18" s="9">
        <v>-16.067925317647202</v>
      </c>
      <c r="W18" s="9">
        <v>-16.537764064255075</v>
      </c>
      <c r="X18" s="9">
        <v>-16.82499086591158</v>
      </c>
      <c r="Y18" s="9">
        <v>-16.807969636638848</v>
      </c>
      <c r="Z18" s="9">
        <v>-16.504395899719736</v>
      </c>
      <c r="AA18" s="9">
        <v>-15.714599138578073</v>
      </c>
      <c r="AB18" s="9">
        <v>-14.757880617035546</v>
      </c>
      <c r="AC18" s="9">
        <v>-13.76723338131255</v>
      </c>
      <c r="AD18" s="9">
        <v>-13.178746396559598</v>
      </c>
      <c r="AE18" s="9">
        <v>-12.513482162844177</v>
      </c>
      <c r="AF18" s="9">
        <v>-11.767337429941266</v>
      </c>
    </row>
    <row r="19" spans="1:32" x14ac:dyDescent="0.25">
      <c r="A19" s="4" t="s">
        <v>189</v>
      </c>
      <c r="B19" s="9"/>
      <c r="C19" s="9"/>
      <c r="D19" s="9">
        <v>0</v>
      </c>
      <c r="E19" s="9">
        <v>0</v>
      </c>
      <c r="F19" s="9">
        <v>0</v>
      </c>
      <c r="G19" s="9">
        <v>0</v>
      </c>
      <c r="H19" s="9">
        <v>-2.878965414879479E-4</v>
      </c>
      <c r="I19" s="9">
        <v>2.8849205205354317E-4</v>
      </c>
      <c r="J19" s="9">
        <v>0</v>
      </c>
      <c r="K19" s="9">
        <v>-2.9047306444237783E-4</v>
      </c>
      <c r="L19" s="9">
        <v>2.9204754535007638E-4</v>
      </c>
      <c r="M19" s="9">
        <v>0</v>
      </c>
      <c r="N19" s="9">
        <v>3.0384700694355499E-4</v>
      </c>
      <c r="O19" s="9">
        <v>3.1140133714555279E-4</v>
      </c>
      <c r="P19" s="9">
        <v>-1.1310052460207885E-14</v>
      </c>
      <c r="Q19" s="9">
        <v>1.1564597302137658E-14</v>
      </c>
      <c r="R19" s="9">
        <v>0</v>
      </c>
      <c r="S19" s="9">
        <v>0</v>
      </c>
      <c r="T19" s="9">
        <v>0</v>
      </c>
      <c r="U19" s="9">
        <v>-3.447776528785977E-4</v>
      </c>
      <c r="V19" s="9">
        <v>1.2452510432141848E-14</v>
      </c>
      <c r="W19" s="9">
        <v>0</v>
      </c>
      <c r="X19" s="9">
        <v>1.2623163680165508E-14</v>
      </c>
      <c r="Y19" s="9">
        <v>-3.5773183705946912E-4</v>
      </c>
      <c r="Z19" s="9">
        <v>-3.6016048751239649E-4</v>
      </c>
      <c r="AA19" s="9">
        <v>3.6267231468266878E-4</v>
      </c>
      <c r="AB19" s="9">
        <v>3.6407325152442647E-4</v>
      </c>
      <c r="AC19" s="9">
        <v>1.2984400209055461E-14</v>
      </c>
      <c r="AD19" s="9">
        <v>1.3034324452794923E-14</v>
      </c>
      <c r="AE19" s="9">
        <v>0</v>
      </c>
      <c r="AF19" s="9">
        <v>0</v>
      </c>
    </row>
    <row r="20" spans="1:32" x14ac:dyDescent="0.25">
      <c r="A20" s="4" t="s">
        <v>191</v>
      </c>
      <c r="B20" s="9"/>
      <c r="C20" s="9"/>
      <c r="D20" s="9">
        <v>0</v>
      </c>
      <c r="E20" s="9">
        <v>0</v>
      </c>
      <c r="F20" s="9">
        <v>0</v>
      </c>
      <c r="G20" s="9">
        <v>3.0582442620707273E-4</v>
      </c>
      <c r="H20" s="9">
        <v>3.310918415533976E-4</v>
      </c>
      <c r="I20" s="9">
        <v>-3.7282549531104697E-4</v>
      </c>
      <c r="J20" s="9">
        <v>0</v>
      </c>
      <c r="K20" s="9">
        <v>4.7231747292827232E-4</v>
      </c>
      <c r="L20" s="9">
        <v>-5.2688982208679794E-4</v>
      </c>
      <c r="M20" s="9">
        <v>-5.066625170020985</v>
      </c>
      <c r="N20" s="9">
        <v>-17.499457399860134</v>
      </c>
      <c r="O20" s="9">
        <v>-26.787453479447084</v>
      </c>
      <c r="P20" s="9">
        <v>-36.955771989846546</v>
      </c>
      <c r="Q20" s="9">
        <v>-46.117985393726144</v>
      </c>
      <c r="R20" s="9">
        <v>-51.507816527871221</v>
      </c>
      <c r="S20" s="9">
        <v>-65.5415417284066</v>
      </c>
      <c r="T20" s="9">
        <v>-80.511337651033415</v>
      </c>
      <c r="U20" s="9">
        <v>-108.21372424916801</v>
      </c>
      <c r="V20" s="9">
        <v>-167.75196876447615</v>
      </c>
      <c r="W20" s="9">
        <v>-400.17191977077294</v>
      </c>
      <c r="X20" s="9">
        <v>2069.2070484581805</v>
      </c>
      <c r="Y20" s="9">
        <v>398.2068721844355</v>
      </c>
      <c r="Z20" s="9">
        <v>250.16294227188095</v>
      </c>
      <c r="AA20" s="9">
        <v>256.32847815168242</v>
      </c>
      <c r="AB20" s="9">
        <v>280.16005820298238</v>
      </c>
      <c r="AC20" s="9">
        <v>308.32834544677274</v>
      </c>
      <c r="AD20" s="9">
        <v>179.50863641240221</v>
      </c>
      <c r="AE20" s="9">
        <v>119.24523911104224</v>
      </c>
      <c r="AF20" s="9">
        <v>83.321877894988603</v>
      </c>
    </row>
    <row r="23" spans="1:32" ht="18" thickBot="1" x14ac:dyDescent="0.35">
      <c r="A23" s="13" t="s">
        <v>216</v>
      </c>
      <c r="B23" s="1"/>
      <c r="C23" s="2"/>
      <c r="D23" s="1">
        <v>2022</v>
      </c>
      <c r="E23" s="2">
        <v>2023</v>
      </c>
      <c r="F23" s="1">
        <v>2024</v>
      </c>
      <c r="G23" s="2">
        <v>2025</v>
      </c>
      <c r="H23" s="1">
        <v>2026</v>
      </c>
      <c r="I23" s="2">
        <v>2027</v>
      </c>
      <c r="J23" s="1">
        <v>2028</v>
      </c>
      <c r="K23" s="2">
        <v>2029</v>
      </c>
      <c r="L23" s="1">
        <v>2030</v>
      </c>
      <c r="M23" s="2">
        <v>2031</v>
      </c>
      <c r="N23" s="1">
        <v>2032</v>
      </c>
      <c r="O23" s="2">
        <v>2033</v>
      </c>
      <c r="P23" s="1">
        <v>2034</v>
      </c>
      <c r="Q23" s="2">
        <v>2035</v>
      </c>
      <c r="R23" s="1">
        <v>2036</v>
      </c>
      <c r="S23" s="2">
        <v>2037</v>
      </c>
      <c r="T23" s="1">
        <v>2038</v>
      </c>
      <c r="U23" s="2">
        <v>2039</v>
      </c>
      <c r="V23" s="1">
        <v>2040</v>
      </c>
      <c r="W23" s="2">
        <v>2041</v>
      </c>
      <c r="X23" s="1">
        <v>2042</v>
      </c>
      <c r="Y23" s="2">
        <v>2043</v>
      </c>
      <c r="Z23" s="1">
        <v>2044</v>
      </c>
      <c r="AA23" s="2">
        <v>2045</v>
      </c>
      <c r="AB23" s="1">
        <v>2046</v>
      </c>
      <c r="AC23" s="2">
        <v>2047</v>
      </c>
      <c r="AD23" s="1">
        <v>2048</v>
      </c>
      <c r="AE23" s="2">
        <v>2049</v>
      </c>
      <c r="AF23" s="1">
        <v>2050</v>
      </c>
    </row>
    <row r="24" spans="1:32" ht="15.75" thickTop="1" x14ac:dyDescent="0.25">
      <c r="A24" s="4" t="s">
        <v>173</v>
      </c>
      <c r="B24" s="14"/>
      <c r="C24" s="14"/>
      <c r="D24" s="14">
        <v>28.9099</v>
      </c>
      <c r="E24" s="14">
        <v>28.353200000000001</v>
      </c>
      <c r="F24" s="14">
        <v>27.690000000000005</v>
      </c>
      <c r="G24" s="14">
        <v>27.041399999999996</v>
      </c>
      <c r="H24" s="14">
        <v>26.296099999999999</v>
      </c>
      <c r="I24" s="14">
        <v>25.7057</v>
      </c>
      <c r="J24" s="14">
        <v>25.243099999999998</v>
      </c>
      <c r="K24" s="14">
        <v>24.781000000000002</v>
      </c>
      <c r="L24" s="14">
        <v>24.495900000000002</v>
      </c>
      <c r="M24" s="14">
        <v>23.865399999999998</v>
      </c>
      <c r="N24" s="14">
        <v>23.141599999999997</v>
      </c>
      <c r="O24" s="14">
        <v>22.532799999999998</v>
      </c>
      <c r="P24" s="14">
        <v>21.766499999999997</v>
      </c>
      <c r="Q24" s="14">
        <v>21.0946</v>
      </c>
      <c r="R24" s="14">
        <v>20.6692</v>
      </c>
      <c r="S24" s="14">
        <v>20.258299999999998</v>
      </c>
      <c r="T24" s="14">
        <v>19.829000000000001</v>
      </c>
      <c r="U24" s="14">
        <v>19.3977</v>
      </c>
      <c r="V24" s="14">
        <v>18.968299999999999</v>
      </c>
      <c r="W24" s="14">
        <v>18.531500000000001</v>
      </c>
      <c r="X24" s="14">
        <v>18.089300000000001</v>
      </c>
      <c r="Y24" s="14">
        <v>17.6389</v>
      </c>
      <c r="Z24" s="14">
        <v>17.180199999999999</v>
      </c>
      <c r="AA24" s="14">
        <v>16.7103</v>
      </c>
      <c r="AB24" s="14">
        <v>16.227</v>
      </c>
      <c r="AC24" s="14">
        <v>15.7273</v>
      </c>
      <c r="AD24" s="14">
        <v>15.207099999999999</v>
      </c>
      <c r="AE24" s="14">
        <v>14.6639</v>
      </c>
      <c r="AF24" s="14">
        <v>14.093299999999999</v>
      </c>
    </row>
    <row r="25" spans="1:32" x14ac:dyDescent="0.25">
      <c r="A25" s="4" t="s">
        <v>174</v>
      </c>
      <c r="B25" s="14"/>
      <c r="C25" s="14"/>
      <c r="D25" s="14">
        <v>27.685600000000001</v>
      </c>
      <c r="E25" s="14">
        <v>27.200700000000001</v>
      </c>
      <c r="F25" s="14">
        <v>26.657200000000003</v>
      </c>
      <c r="G25" s="14">
        <v>26.099199999999996</v>
      </c>
      <c r="H25" s="14">
        <v>25.4739</v>
      </c>
      <c r="I25" s="14">
        <v>24.920100000000001</v>
      </c>
      <c r="J25" s="14">
        <v>24.456099999999999</v>
      </c>
      <c r="K25" s="14">
        <v>23.993400000000001</v>
      </c>
      <c r="L25" s="14">
        <v>23.670900000000003</v>
      </c>
      <c r="M25" s="14">
        <v>23.053899999999999</v>
      </c>
      <c r="N25" s="14">
        <v>22.282899999999998</v>
      </c>
      <c r="O25" s="14">
        <v>21.624099999999999</v>
      </c>
      <c r="P25" s="14">
        <v>20.851599999999998</v>
      </c>
      <c r="Q25" s="14">
        <v>20.176300000000001</v>
      </c>
      <c r="R25" s="14">
        <v>19.757300000000001</v>
      </c>
      <c r="S25" s="14">
        <v>19.352499999999999</v>
      </c>
      <c r="T25" s="14">
        <v>18.929200000000002</v>
      </c>
      <c r="U25" s="14">
        <v>18.503700000000002</v>
      </c>
      <c r="V25" s="14">
        <v>18.081499999999998</v>
      </c>
      <c r="W25" s="14">
        <v>17.6509</v>
      </c>
      <c r="X25" s="14">
        <v>17.215</v>
      </c>
      <c r="Y25" s="14">
        <v>16.770900000000001</v>
      </c>
      <c r="Z25" s="14">
        <v>16.318899999999999</v>
      </c>
      <c r="AA25" s="14">
        <v>15.8558</v>
      </c>
      <c r="AB25" s="14">
        <v>15.379799999999999</v>
      </c>
      <c r="AC25" s="14">
        <v>14.887599999999999</v>
      </c>
      <c r="AD25" s="14">
        <v>14.3752</v>
      </c>
      <c r="AE25" s="14">
        <v>13.840199999999999</v>
      </c>
      <c r="AF25" s="14">
        <v>13.2782</v>
      </c>
    </row>
    <row r="26" spans="1:32" x14ac:dyDescent="0.25">
      <c r="A26" s="4" t="s">
        <v>175</v>
      </c>
      <c r="B26" s="14"/>
      <c r="C26" s="14"/>
      <c r="D26" s="14">
        <v>14.796099999999999</v>
      </c>
      <c r="E26" s="14">
        <v>14.488900000000001</v>
      </c>
      <c r="F26" s="14">
        <v>14.181000000000001</v>
      </c>
      <c r="G26" s="14">
        <v>13.881699999999999</v>
      </c>
      <c r="H26" s="14">
        <v>13.5695</v>
      </c>
      <c r="I26" s="14">
        <v>13.283200000000001</v>
      </c>
      <c r="J26" s="14">
        <v>13.035499999999999</v>
      </c>
      <c r="K26" s="14">
        <v>12.791</v>
      </c>
      <c r="L26" s="14">
        <v>12.623800000000001</v>
      </c>
      <c r="M26" s="14">
        <v>12.2902</v>
      </c>
      <c r="N26" s="14">
        <v>11.918799999999999</v>
      </c>
      <c r="O26" s="14">
        <v>11.5886</v>
      </c>
      <c r="P26" s="14">
        <v>11.230399999999999</v>
      </c>
      <c r="Q26" s="14">
        <v>10.906700000000001</v>
      </c>
      <c r="R26" s="14">
        <v>10.663</v>
      </c>
      <c r="S26" s="14">
        <v>10.427299999999999</v>
      </c>
      <c r="T26" s="14">
        <v>10.1906</v>
      </c>
      <c r="U26" s="14">
        <v>9.9573999999999998</v>
      </c>
      <c r="V26" s="14">
        <v>9.7288999999999994</v>
      </c>
      <c r="W26" s="14">
        <v>9.5023</v>
      </c>
      <c r="X26" s="14">
        <v>9.2779000000000007</v>
      </c>
      <c r="Y26" s="14">
        <v>9.0547000000000004</v>
      </c>
      <c r="Z26" s="14">
        <v>8.8329000000000004</v>
      </c>
      <c r="AA26" s="14">
        <v>8.6112000000000002</v>
      </c>
      <c r="AB26" s="14">
        <v>8.3893000000000004</v>
      </c>
      <c r="AC26" s="14">
        <v>8.1661999999999999</v>
      </c>
      <c r="AD26" s="14">
        <v>7.9407000000000005</v>
      </c>
      <c r="AE26" s="14">
        <v>7.7121999999999993</v>
      </c>
      <c r="AF26" s="14">
        <v>7.4793000000000003</v>
      </c>
    </row>
    <row r="27" spans="1:32" x14ac:dyDescent="0.25">
      <c r="A27" s="4" t="s">
        <v>176</v>
      </c>
      <c r="B27" s="14"/>
      <c r="C27" s="14"/>
      <c r="D27" s="14">
        <v>4.1014999999999997</v>
      </c>
      <c r="E27" s="14">
        <v>3.883</v>
      </c>
      <c r="F27" s="14">
        <v>3.7002999999999999</v>
      </c>
      <c r="G27" s="14">
        <v>3.5375999999999999</v>
      </c>
      <c r="H27" s="14">
        <v>3.3927999999999998</v>
      </c>
      <c r="I27" s="14">
        <v>3.2643</v>
      </c>
      <c r="J27" s="14">
        <v>3.1505999999999998</v>
      </c>
      <c r="K27" s="14">
        <v>3.0505</v>
      </c>
      <c r="L27" s="14">
        <v>2.9723000000000002</v>
      </c>
      <c r="M27" s="14">
        <v>2.8574000000000002</v>
      </c>
      <c r="N27" s="14">
        <v>2.7477</v>
      </c>
      <c r="O27" s="14">
        <v>2.6429</v>
      </c>
      <c r="P27" s="14">
        <v>2.5427</v>
      </c>
      <c r="Q27" s="14">
        <v>2.4470000000000001</v>
      </c>
      <c r="R27" s="14">
        <v>2.3553999999999999</v>
      </c>
      <c r="S27" s="14">
        <v>2.2679</v>
      </c>
      <c r="T27" s="14">
        <v>2.1840999999999999</v>
      </c>
      <c r="U27" s="14">
        <v>2.1040000000000001</v>
      </c>
      <c r="V27" s="14">
        <v>2.0272000000000001</v>
      </c>
      <c r="W27" s="14">
        <v>1.9538</v>
      </c>
      <c r="X27" s="14">
        <v>1.8835</v>
      </c>
      <c r="Y27" s="14">
        <v>1.8161</v>
      </c>
      <c r="Z27" s="14">
        <v>1.7516</v>
      </c>
      <c r="AA27" s="14">
        <v>1.6897</v>
      </c>
      <c r="AB27" s="14">
        <v>1.6304000000000001</v>
      </c>
      <c r="AC27" s="14">
        <v>1.5734999999999999</v>
      </c>
      <c r="AD27" s="14">
        <v>1.5189999999999999</v>
      </c>
      <c r="AE27" s="14">
        <v>1.4666999999999999</v>
      </c>
      <c r="AF27" s="14">
        <v>1.4165000000000001</v>
      </c>
    </row>
    <row r="28" spans="1:32" x14ac:dyDescent="0.25">
      <c r="A28" s="4" t="s">
        <v>177</v>
      </c>
      <c r="B28" s="14"/>
      <c r="C28" s="14"/>
      <c r="D28" s="14">
        <v>10.694599999999999</v>
      </c>
      <c r="E28" s="14">
        <v>10.6059</v>
      </c>
      <c r="F28" s="14">
        <v>10.480700000000001</v>
      </c>
      <c r="G28" s="14">
        <v>10.344099999999999</v>
      </c>
      <c r="H28" s="14">
        <v>10.1767</v>
      </c>
      <c r="I28" s="14">
        <v>10.0189</v>
      </c>
      <c r="J28" s="14">
        <v>9.8849</v>
      </c>
      <c r="K28" s="14">
        <v>9.7405000000000008</v>
      </c>
      <c r="L28" s="14">
        <v>9.6515000000000004</v>
      </c>
      <c r="M28" s="14">
        <v>9.4328000000000003</v>
      </c>
      <c r="N28" s="14">
        <v>9.1710999999999991</v>
      </c>
      <c r="O28" s="14">
        <v>8.9457000000000004</v>
      </c>
      <c r="P28" s="14">
        <v>8.6876999999999995</v>
      </c>
      <c r="Q28" s="14">
        <v>8.4596999999999998</v>
      </c>
      <c r="R28" s="14">
        <v>8.3076000000000008</v>
      </c>
      <c r="S28" s="14">
        <v>8.1593999999999998</v>
      </c>
      <c r="T28" s="14">
        <v>8.0065000000000008</v>
      </c>
      <c r="U28" s="14">
        <v>7.8533999999999997</v>
      </c>
      <c r="V28" s="14">
        <v>7.7016999999999998</v>
      </c>
      <c r="W28" s="14">
        <v>7.5484999999999998</v>
      </c>
      <c r="X28" s="14">
        <v>7.3944000000000001</v>
      </c>
      <c r="Y28" s="14">
        <v>7.2385999999999999</v>
      </c>
      <c r="Z28" s="14">
        <v>7.0812999999999997</v>
      </c>
      <c r="AA28" s="14">
        <v>6.9215</v>
      </c>
      <c r="AB28" s="14">
        <v>6.7588999999999997</v>
      </c>
      <c r="AC28" s="14">
        <v>6.5926999999999998</v>
      </c>
      <c r="AD28" s="14">
        <v>6.4217000000000004</v>
      </c>
      <c r="AE28" s="14">
        <v>6.2454999999999998</v>
      </c>
      <c r="AF28" s="14">
        <v>6.0628000000000002</v>
      </c>
    </row>
    <row r="29" spans="1:32" x14ac:dyDescent="0.25">
      <c r="A29" s="4" t="s">
        <v>178</v>
      </c>
      <c r="B29" s="14"/>
      <c r="C29" s="14"/>
      <c r="D29" s="14">
        <v>12.8895</v>
      </c>
      <c r="E29" s="14">
        <v>12.7118</v>
      </c>
      <c r="F29" s="14">
        <v>12.4762</v>
      </c>
      <c r="G29" s="14">
        <v>12.217499999999999</v>
      </c>
      <c r="H29" s="14">
        <v>11.904400000000001</v>
      </c>
      <c r="I29" s="14">
        <v>11.636900000000001</v>
      </c>
      <c r="J29" s="14">
        <v>11.4206</v>
      </c>
      <c r="K29" s="14">
        <v>11.202400000000001</v>
      </c>
      <c r="L29" s="14">
        <v>11.0471</v>
      </c>
      <c r="M29" s="14">
        <v>10.7637</v>
      </c>
      <c r="N29" s="14">
        <v>10.364100000000001</v>
      </c>
      <c r="O29" s="14">
        <v>10.035500000000001</v>
      </c>
      <c r="P29" s="14">
        <v>9.6212</v>
      </c>
      <c r="Q29" s="14">
        <v>9.2696000000000005</v>
      </c>
      <c r="R29" s="14">
        <v>9.0943000000000005</v>
      </c>
      <c r="S29" s="14">
        <v>8.9252000000000002</v>
      </c>
      <c r="T29" s="14">
        <v>8.7385999999999999</v>
      </c>
      <c r="U29" s="14">
        <v>8.5463000000000005</v>
      </c>
      <c r="V29" s="14">
        <v>8.3526000000000007</v>
      </c>
      <c r="W29" s="14">
        <v>8.1486000000000001</v>
      </c>
      <c r="X29" s="14">
        <v>7.9371</v>
      </c>
      <c r="Y29" s="14">
        <v>7.7161999999999997</v>
      </c>
      <c r="Z29" s="14">
        <v>7.4859999999999998</v>
      </c>
      <c r="AA29" s="14">
        <v>7.2446000000000002</v>
      </c>
      <c r="AB29" s="14">
        <v>6.9904999999999999</v>
      </c>
      <c r="AC29" s="14">
        <v>6.7214</v>
      </c>
      <c r="AD29" s="14">
        <v>6.4344999999999999</v>
      </c>
      <c r="AE29" s="14">
        <v>6.1280000000000001</v>
      </c>
      <c r="AF29" s="14">
        <v>5.7988999999999997</v>
      </c>
    </row>
    <row r="30" spans="1:32" x14ac:dyDescent="0.25">
      <c r="A30" s="4" t="s">
        <v>179</v>
      </c>
      <c r="B30" s="14"/>
      <c r="C30" s="14"/>
      <c r="D30" s="14">
        <v>1.2242999999999999</v>
      </c>
      <c r="E30" s="14">
        <v>1.1525000000000001</v>
      </c>
      <c r="F30" s="14">
        <v>1.0327999999999999</v>
      </c>
      <c r="G30" s="14">
        <v>0.94220000000000004</v>
      </c>
      <c r="H30" s="14">
        <v>0.82220000000000004</v>
      </c>
      <c r="I30" s="14">
        <v>0.78559999999999997</v>
      </c>
      <c r="J30" s="14">
        <v>0.78700000000000003</v>
      </c>
      <c r="K30" s="14">
        <v>0.78759999999999997</v>
      </c>
      <c r="L30" s="14">
        <v>0.82499999999999996</v>
      </c>
      <c r="M30" s="14">
        <v>0.8115</v>
      </c>
      <c r="N30" s="14">
        <v>0.85870000000000002</v>
      </c>
      <c r="O30" s="14">
        <v>0.90869999999999995</v>
      </c>
      <c r="P30" s="14">
        <v>0.91490000000000005</v>
      </c>
      <c r="Q30" s="14">
        <v>0.91830000000000001</v>
      </c>
      <c r="R30" s="14">
        <v>0.91190000000000004</v>
      </c>
      <c r="S30" s="14">
        <v>0.90580000000000005</v>
      </c>
      <c r="T30" s="14">
        <v>0.89980000000000004</v>
      </c>
      <c r="U30" s="14">
        <v>0.89400000000000002</v>
      </c>
      <c r="V30" s="14">
        <v>0.88680000000000003</v>
      </c>
      <c r="W30" s="14">
        <v>0.88060000000000005</v>
      </c>
      <c r="X30" s="14">
        <v>0.87429999999999997</v>
      </c>
      <c r="Y30" s="14">
        <v>0.86799999999999999</v>
      </c>
      <c r="Z30" s="14">
        <v>0.86129999999999995</v>
      </c>
      <c r="AA30" s="14">
        <v>0.85450000000000004</v>
      </c>
      <c r="AB30" s="14">
        <v>0.84719999999999995</v>
      </c>
      <c r="AC30" s="14">
        <v>0.8397</v>
      </c>
      <c r="AD30" s="14">
        <v>0.83189999999999997</v>
      </c>
      <c r="AE30" s="14">
        <v>0.82369999999999999</v>
      </c>
      <c r="AF30" s="14">
        <v>0.81510000000000005</v>
      </c>
    </row>
    <row r="31" spans="1:32" x14ac:dyDescent="0.25">
      <c r="A31" s="4" t="s">
        <v>180</v>
      </c>
      <c r="B31" s="14"/>
      <c r="C31" s="14"/>
      <c r="D31" s="14">
        <v>4.4701000000000004</v>
      </c>
      <c r="E31" s="14">
        <v>4.3564999999999996</v>
      </c>
      <c r="F31" s="14">
        <v>4.3155999999999999</v>
      </c>
      <c r="G31" s="14">
        <v>4.2695999999999996</v>
      </c>
      <c r="H31" s="14">
        <v>4.0144000000000002</v>
      </c>
      <c r="I31" s="14">
        <v>3.2181000000000002</v>
      </c>
      <c r="J31" s="14">
        <v>3.1779999999999999</v>
      </c>
      <c r="K31" s="14">
        <v>3.1564000000000001</v>
      </c>
      <c r="L31" s="14">
        <v>3.0754999999999999</v>
      </c>
      <c r="M31" s="14">
        <v>2.5611999999999999</v>
      </c>
      <c r="N31" s="14">
        <v>1.9129</v>
      </c>
      <c r="O31" s="14">
        <v>1.5442</v>
      </c>
      <c r="P31" s="14">
        <v>1.2376</v>
      </c>
      <c r="Q31" s="14">
        <v>1.0584</v>
      </c>
      <c r="R31" s="14">
        <v>1.0880000000000001</v>
      </c>
      <c r="S31" s="14">
        <v>1.1285000000000001</v>
      </c>
      <c r="T31" s="14">
        <v>1.1475</v>
      </c>
      <c r="U31" s="14">
        <v>1.1714</v>
      </c>
      <c r="V31" s="14">
        <v>1.1709000000000001</v>
      </c>
      <c r="W31" s="14">
        <v>1.1881999999999999</v>
      </c>
      <c r="X31" s="14">
        <v>1.2079</v>
      </c>
      <c r="Y31" s="14">
        <v>1.2346999999999999</v>
      </c>
      <c r="Z31" s="14">
        <v>1.2607999999999999</v>
      </c>
      <c r="AA31" s="14">
        <v>1.2909999999999999</v>
      </c>
      <c r="AB31" s="14">
        <v>1.3230999999999999</v>
      </c>
      <c r="AC31" s="14">
        <v>1.361</v>
      </c>
      <c r="AD31" s="14">
        <v>1.4056999999999999</v>
      </c>
      <c r="AE31" s="14">
        <v>1.4578</v>
      </c>
      <c r="AF31" s="14">
        <v>1.5192000000000001</v>
      </c>
    </row>
    <row r="32" spans="1:32" x14ac:dyDescent="0.25">
      <c r="A32" s="4" t="s">
        <v>181</v>
      </c>
      <c r="B32" s="14"/>
      <c r="C32" s="14"/>
      <c r="D32" s="14">
        <v>39.362499999999997</v>
      </c>
      <c r="E32" s="14">
        <v>39.323099999999997</v>
      </c>
      <c r="F32" s="14">
        <v>39.283799999999999</v>
      </c>
      <c r="G32" s="14">
        <v>39.244599999999998</v>
      </c>
      <c r="H32" s="14">
        <v>39.205399999999997</v>
      </c>
      <c r="I32" s="14">
        <v>39.1661</v>
      </c>
      <c r="J32" s="14">
        <v>39.126899999999999</v>
      </c>
      <c r="K32" s="14">
        <v>38.999499999999998</v>
      </c>
      <c r="L32" s="14">
        <v>38.806199999999997</v>
      </c>
      <c r="M32" s="14">
        <v>37.724600000000002</v>
      </c>
      <c r="N32" s="14">
        <v>36.171599999999998</v>
      </c>
      <c r="O32" s="14">
        <v>34.754800000000003</v>
      </c>
      <c r="P32" s="14">
        <v>33.4407</v>
      </c>
      <c r="Q32" s="14">
        <v>32.369</v>
      </c>
      <c r="R32" s="14">
        <v>32.085299999999997</v>
      </c>
      <c r="S32" s="14">
        <v>31.697399999999998</v>
      </c>
      <c r="T32" s="14">
        <v>31.3551</v>
      </c>
      <c r="U32" s="14">
        <v>30.993500000000001</v>
      </c>
      <c r="V32" s="14">
        <v>30.6356</v>
      </c>
      <c r="W32" s="14">
        <v>30.543800000000001</v>
      </c>
      <c r="X32" s="14">
        <v>30.457100000000001</v>
      </c>
      <c r="Y32" s="14">
        <v>30.371500000000001</v>
      </c>
      <c r="Z32" s="14">
        <v>30.2958</v>
      </c>
      <c r="AA32" s="14">
        <v>30.2227</v>
      </c>
      <c r="AB32" s="14">
        <v>30.246099999999998</v>
      </c>
      <c r="AC32" s="14">
        <v>30.28</v>
      </c>
      <c r="AD32" s="14">
        <v>30.328099999999999</v>
      </c>
      <c r="AE32" s="14">
        <v>30.386900000000001</v>
      </c>
      <c r="AF32" s="14">
        <v>30.464300000000001</v>
      </c>
    </row>
    <row r="33" spans="1:32" x14ac:dyDescent="0.25">
      <c r="A33" s="4" t="s">
        <v>182</v>
      </c>
      <c r="B33" s="14"/>
      <c r="C33" s="14"/>
      <c r="D33" s="14">
        <v>0.39319999999999999</v>
      </c>
      <c r="E33" s="14">
        <v>0.38490000000000002</v>
      </c>
      <c r="F33" s="14">
        <v>0.36870000000000003</v>
      </c>
      <c r="G33" s="14">
        <v>0.35709999999999997</v>
      </c>
      <c r="H33" s="14">
        <v>0.34320000000000001</v>
      </c>
      <c r="I33" s="14">
        <v>0.33979999999999999</v>
      </c>
      <c r="J33" s="14">
        <v>0.3427</v>
      </c>
      <c r="K33" s="14">
        <v>0.34549999999999997</v>
      </c>
      <c r="L33" s="14">
        <v>0.35420000000000001</v>
      </c>
      <c r="M33" s="14">
        <v>0.33360000000000001</v>
      </c>
      <c r="N33" s="14">
        <v>0.2833</v>
      </c>
      <c r="O33" s="14">
        <v>0.25480000000000003</v>
      </c>
      <c r="P33" s="14">
        <v>0.2228</v>
      </c>
      <c r="Q33" s="14">
        <v>0.20399999999999999</v>
      </c>
      <c r="R33" s="14">
        <v>0.2112</v>
      </c>
      <c r="S33" s="14">
        <v>0.21959999999999999</v>
      </c>
      <c r="T33" s="14">
        <v>0.2258</v>
      </c>
      <c r="U33" s="14">
        <v>0.23180000000000001</v>
      </c>
      <c r="V33" s="14">
        <v>0.2389</v>
      </c>
      <c r="W33" s="14">
        <v>0.24540000000000001</v>
      </c>
      <c r="X33" s="14">
        <v>0.25230000000000002</v>
      </c>
      <c r="Y33" s="14">
        <v>0.25929999999999997</v>
      </c>
      <c r="Z33" s="14">
        <v>0.26690000000000003</v>
      </c>
      <c r="AA33" s="14">
        <v>0.27489999999999998</v>
      </c>
      <c r="AB33" s="14">
        <v>0.28360000000000002</v>
      </c>
      <c r="AC33" s="14">
        <v>0.29320000000000002</v>
      </c>
      <c r="AD33" s="14">
        <v>0.30370000000000003</v>
      </c>
      <c r="AE33" s="14">
        <v>0.31530000000000002</v>
      </c>
      <c r="AF33" s="14">
        <v>0.32819999999999999</v>
      </c>
    </row>
    <row r="34" spans="1:32" x14ac:dyDescent="0.25">
      <c r="A34" s="4" t="s">
        <v>183</v>
      </c>
      <c r="B34" s="14"/>
      <c r="C34" s="14"/>
      <c r="D34" s="14">
        <v>31.450399999999998</v>
      </c>
      <c r="E34" s="14">
        <v>31.468900000000001</v>
      </c>
      <c r="F34" s="14">
        <v>31.482900000000001</v>
      </c>
      <c r="G34" s="14">
        <v>31.468499999999999</v>
      </c>
      <c r="H34" s="14">
        <v>31.4696</v>
      </c>
      <c r="I34" s="14">
        <v>31.433599999999998</v>
      </c>
      <c r="J34" s="14">
        <v>31.3766</v>
      </c>
      <c r="K34" s="14">
        <v>31.238</v>
      </c>
      <c r="L34" s="14">
        <v>31.069500000000001</v>
      </c>
      <c r="M34" s="14">
        <v>30.421399999999998</v>
      </c>
      <c r="N34" s="14">
        <v>29.838100000000001</v>
      </c>
      <c r="O34" s="14">
        <v>29.038900000000002</v>
      </c>
      <c r="P34" s="14">
        <v>28.338000000000001</v>
      </c>
      <c r="Q34" s="14">
        <v>27.651</v>
      </c>
      <c r="R34" s="14">
        <v>27.301200000000001</v>
      </c>
      <c r="S34" s="14">
        <v>26.871200000000002</v>
      </c>
      <c r="T34" s="14">
        <v>26.449400000000001</v>
      </c>
      <c r="U34" s="14">
        <v>26.0106</v>
      </c>
      <c r="V34" s="14">
        <v>25.556100000000001</v>
      </c>
      <c r="W34" s="14">
        <v>25.3782</v>
      </c>
      <c r="X34" s="14">
        <v>25.2027</v>
      </c>
      <c r="Y34" s="14">
        <v>25.027200000000001</v>
      </c>
      <c r="Z34" s="14">
        <v>24.8535</v>
      </c>
      <c r="AA34" s="14">
        <v>24.675799999999999</v>
      </c>
      <c r="AB34" s="14">
        <v>24.584499999999998</v>
      </c>
      <c r="AC34" s="14">
        <v>24.493300000000001</v>
      </c>
      <c r="AD34" s="14">
        <v>24.403300000000002</v>
      </c>
      <c r="AE34" s="14">
        <v>24.3093</v>
      </c>
      <c r="AF34" s="14">
        <v>24.217500000000001</v>
      </c>
    </row>
    <row r="35" spans="1:32" x14ac:dyDescent="0.25">
      <c r="A35" s="4" t="s">
        <v>184</v>
      </c>
      <c r="B35" s="14"/>
      <c r="C35" s="14"/>
      <c r="D35" s="14">
        <v>7.5189000000000004</v>
      </c>
      <c r="E35" s="14">
        <v>7.4692999999999996</v>
      </c>
      <c r="F35" s="14">
        <v>7.4321999999999999</v>
      </c>
      <c r="G35" s="14">
        <v>7.4189999999999996</v>
      </c>
      <c r="H35" s="14">
        <v>7.3925999999999998</v>
      </c>
      <c r="I35" s="14">
        <v>7.3926999999999996</v>
      </c>
      <c r="J35" s="14">
        <v>7.4077000000000002</v>
      </c>
      <c r="K35" s="14">
        <v>7.4160000000000004</v>
      </c>
      <c r="L35" s="14">
        <v>7.3825000000000003</v>
      </c>
      <c r="M35" s="14">
        <v>6.9695</v>
      </c>
      <c r="N35" s="14">
        <v>6.0502000000000002</v>
      </c>
      <c r="O35" s="14">
        <v>5.4611000000000001</v>
      </c>
      <c r="P35" s="14">
        <v>4.8799000000000001</v>
      </c>
      <c r="Q35" s="14">
        <v>4.5140000000000002</v>
      </c>
      <c r="R35" s="14">
        <v>4.5730000000000004</v>
      </c>
      <c r="S35" s="14">
        <v>4.6064999999999996</v>
      </c>
      <c r="T35" s="14">
        <v>4.6798999999999999</v>
      </c>
      <c r="U35" s="14">
        <v>4.7511000000000001</v>
      </c>
      <c r="V35" s="14">
        <v>4.8407</v>
      </c>
      <c r="W35" s="14">
        <v>4.9202000000000004</v>
      </c>
      <c r="X35" s="14">
        <v>5.0021000000000004</v>
      </c>
      <c r="Y35" s="14">
        <v>5.085</v>
      </c>
      <c r="Z35" s="14">
        <v>5.1753999999999998</v>
      </c>
      <c r="AA35" s="14">
        <v>5.2720000000000002</v>
      </c>
      <c r="AB35" s="14">
        <v>5.3780000000000001</v>
      </c>
      <c r="AC35" s="14">
        <v>5.4935</v>
      </c>
      <c r="AD35" s="14">
        <v>5.6211000000000002</v>
      </c>
      <c r="AE35" s="14">
        <v>5.7622</v>
      </c>
      <c r="AF35" s="14">
        <v>5.9185999999999996</v>
      </c>
    </row>
    <row r="36" spans="1:32" x14ac:dyDescent="0.25">
      <c r="A36" s="4" t="s">
        <v>190</v>
      </c>
      <c r="B36" s="14"/>
      <c r="C36" s="14"/>
      <c r="D36" s="14">
        <v>3.4866999999999999</v>
      </c>
      <c r="E36" s="14">
        <v>3.4607999999999999</v>
      </c>
      <c r="F36" s="14">
        <v>3.4272</v>
      </c>
      <c r="G36" s="14">
        <v>3.3858999999999999</v>
      </c>
      <c r="H36" s="14">
        <v>3.2650000000000001</v>
      </c>
      <c r="I36" s="14">
        <v>3.2294999999999998</v>
      </c>
      <c r="J36" s="14">
        <v>3.2077</v>
      </c>
      <c r="K36" s="14">
        <v>3.1884999999999999</v>
      </c>
      <c r="L36" s="14">
        <v>3.1716000000000002</v>
      </c>
      <c r="M36" s="14">
        <v>3.0676999999999999</v>
      </c>
      <c r="N36" s="14">
        <v>3.0733000000000001</v>
      </c>
      <c r="O36" s="14">
        <v>3.0741000000000001</v>
      </c>
      <c r="P36" s="14">
        <v>3.0739999999999998</v>
      </c>
      <c r="Q36" s="14">
        <v>3.0695999999999999</v>
      </c>
      <c r="R36" s="14">
        <v>3.0493000000000001</v>
      </c>
      <c r="S36" s="14">
        <v>3.0295999999999998</v>
      </c>
      <c r="T36" s="14">
        <v>3.0108999999999999</v>
      </c>
      <c r="U36" s="14">
        <v>2.9935</v>
      </c>
      <c r="V36" s="14">
        <v>2.9740000000000002</v>
      </c>
      <c r="W36" s="14">
        <v>2.9575</v>
      </c>
      <c r="X36" s="14">
        <v>2.9417</v>
      </c>
      <c r="Y36" s="14">
        <v>2.9266000000000001</v>
      </c>
      <c r="Z36" s="14">
        <v>2.9117999999999999</v>
      </c>
      <c r="AA36" s="14">
        <v>2.8974000000000002</v>
      </c>
      <c r="AB36" s="14">
        <v>2.8826000000000001</v>
      </c>
      <c r="AC36" s="14">
        <v>2.8681000000000001</v>
      </c>
      <c r="AD36" s="14">
        <v>2.8532999999999999</v>
      </c>
      <c r="AE36" s="14">
        <v>2.8384999999999998</v>
      </c>
      <c r="AF36" s="14">
        <v>2.8231999999999999</v>
      </c>
    </row>
    <row r="37" spans="1:32" x14ac:dyDescent="0.25">
      <c r="A37" s="4" t="s">
        <v>185</v>
      </c>
      <c r="B37" s="14"/>
      <c r="C37" s="14"/>
      <c r="D37" s="14">
        <v>-21.813600000000001</v>
      </c>
      <c r="E37" s="14">
        <v>-21.242100000000001</v>
      </c>
      <c r="F37" s="14">
        <v>-21.081800000000001</v>
      </c>
      <c r="G37" s="14">
        <v>-21.996500000000001</v>
      </c>
      <c r="H37" s="14">
        <v>-23.4511</v>
      </c>
      <c r="I37" s="14">
        <v>-25.442299999999999</v>
      </c>
      <c r="J37" s="14">
        <v>-27.851400000000002</v>
      </c>
      <c r="K37" s="14">
        <v>-30.134499999999999</v>
      </c>
      <c r="L37" s="14">
        <v>-31.936900000000001</v>
      </c>
      <c r="M37" s="14">
        <v>-32.866100000000003</v>
      </c>
      <c r="N37" s="14">
        <v>-33.311799999999998</v>
      </c>
      <c r="O37" s="14">
        <v>-34.049999999999997</v>
      </c>
      <c r="P37" s="14">
        <v>-34.5749</v>
      </c>
      <c r="Q37" s="14">
        <v>-35.359200000000001</v>
      </c>
      <c r="R37" s="14">
        <v>-36.600099999999998</v>
      </c>
      <c r="S37" s="14">
        <v>-38.8675</v>
      </c>
      <c r="T37" s="14">
        <v>-40.1691</v>
      </c>
      <c r="U37" s="14">
        <v>-41.562199999999997</v>
      </c>
      <c r="V37" s="14">
        <v>-42.874299999999998</v>
      </c>
      <c r="W37" s="14">
        <v>-44.1599</v>
      </c>
      <c r="X37" s="14">
        <v>-45.083599999999997</v>
      </c>
      <c r="Y37" s="14">
        <v>-45.466099999999997</v>
      </c>
      <c r="Z37" s="14">
        <v>-45.508499999999998</v>
      </c>
      <c r="AA37" s="14">
        <v>-44.831699999999998</v>
      </c>
      <c r="AB37" s="14">
        <v>-44.044899999999998</v>
      </c>
      <c r="AC37" s="14">
        <v>-43.258400000000002</v>
      </c>
      <c r="AD37" s="14">
        <v>-43.356200000000001</v>
      </c>
      <c r="AE37" s="14">
        <v>-43.46</v>
      </c>
      <c r="AF37" s="14">
        <v>-43.601700000000001</v>
      </c>
    </row>
    <row r="38" spans="1:32" x14ac:dyDescent="0.25">
      <c r="A38" s="4" t="s">
        <v>186</v>
      </c>
      <c r="B38" s="14"/>
      <c r="C38" s="14"/>
      <c r="D38" s="14">
        <v>-6.2055999999999996</v>
      </c>
      <c r="E38" s="14">
        <v>-5.6341000000000001</v>
      </c>
      <c r="F38" s="14">
        <v>-5.4737999999999998</v>
      </c>
      <c r="G38" s="14">
        <v>-6.3884999999999996</v>
      </c>
      <c r="H38" s="14">
        <v>-7.8430999999999997</v>
      </c>
      <c r="I38" s="14">
        <v>-9.8343000000000007</v>
      </c>
      <c r="J38" s="14">
        <v>-12.243399999999999</v>
      </c>
      <c r="K38" s="14">
        <v>-14.5265</v>
      </c>
      <c r="L38" s="14">
        <v>-16.328900000000001</v>
      </c>
      <c r="M38" s="14">
        <v>-17.258099999999999</v>
      </c>
      <c r="N38" s="14">
        <v>-17.703800000000001</v>
      </c>
      <c r="O38" s="14">
        <v>-18.442</v>
      </c>
      <c r="P38" s="14">
        <v>-18.966899999999999</v>
      </c>
      <c r="Q38" s="14">
        <v>-19.751200000000001</v>
      </c>
      <c r="R38" s="14">
        <v>-20.992100000000001</v>
      </c>
      <c r="S38" s="14">
        <v>-23.259499999999999</v>
      </c>
      <c r="T38" s="14">
        <v>-24.5611</v>
      </c>
      <c r="U38" s="14">
        <v>-25.9542</v>
      </c>
      <c r="V38" s="14">
        <v>-27.266300000000001</v>
      </c>
      <c r="W38" s="14">
        <v>-28.5519</v>
      </c>
      <c r="X38" s="14">
        <v>-29.4756</v>
      </c>
      <c r="Y38" s="14">
        <v>-29.8581</v>
      </c>
      <c r="Z38" s="14">
        <v>-29.900500000000001</v>
      </c>
      <c r="AA38" s="14">
        <v>-29.223700000000001</v>
      </c>
      <c r="AB38" s="14">
        <v>-28.436900000000001</v>
      </c>
      <c r="AC38" s="14">
        <v>-27.650400000000001</v>
      </c>
      <c r="AD38" s="14">
        <v>-27.748200000000001</v>
      </c>
      <c r="AE38" s="14">
        <v>-27.852</v>
      </c>
      <c r="AF38" s="14">
        <v>-27.9937</v>
      </c>
    </row>
    <row r="39" spans="1:32" x14ac:dyDescent="0.25">
      <c r="A39" s="4" t="s">
        <v>187</v>
      </c>
      <c r="B39" s="14"/>
      <c r="C39" s="14"/>
      <c r="D39" s="14">
        <v>54.415799999999997</v>
      </c>
      <c r="E39" s="14">
        <v>54.2515</v>
      </c>
      <c r="F39" s="14">
        <v>53.634700000000002</v>
      </c>
      <c r="G39" s="14">
        <v>51.945</v>
      </c>
      <c r="H39" s="14">
        <v>49.329799999999999</v>
      </c>
      <c r="I39" s="14">
        <v>45.877200000000002</v>
      </c>
      <c r="J39" s="14">
        <v>42.904400000000003</v>
      </c>
      <c r="K39" s="14">
        <v>39.9908</v>
      </c>
      <c r="L39" s="14">
        <v>37.612299999999998</v>
      </c>
      <c r="M39" s="14">
        <v>34.352800000000002</v>
      </c>
      <c r="N39" s="14">
        <v>30.9876</v>
      </c>
      <c r="O39" s="14">
        <v>27.855799999999999</v>
      </c>
      <c r="P39" s="14">
        <v>24.943999999999999</v>
      </c>
      <c r="Q39" s="14">
        <v>22.232299999999999</v>
      </c>
      <c r="R39" s="14">
        <v>20.291799999999999</v>
      </c>
      <c r="S39" s="14">
        <v>17.246200000000002</v>
      </c>
      <c r="T39" s="14">
        <v>15.173299999999999</v>
      </c>
      <c r="U39" s="14">
        <v>12.9938</v>
      </c>
      <c r="V39" s="14">
        <v>10.874499999999999</v>
      </c>
      <c r="W39" s="14">
        <v>9.0610999999999997</v>
      </c>
      <c r="X39" s="14">
        <v>7.6123000000000003</v>
      </c>
      <c r="Y39" s="14">
        <v>6.7055999999999996</v>
      </c>
      <c r="Z39" s="14">
        <v>6.1401000000000003</v>
      </c>
      <c r="AA39" s="14">
        <v>6.2896000000000001</v>
      </c>
      <c r="AB39" s="14">
        <v>6.6337999999999999</v>
      </c>
      <c r="AC39" s="14">
        <v>6.9779999999999998</v>
      </c>
      <c r="AD39" s="14">
        <v>6.4379999999999997</v>
      </c>
      <c r="AE39" s="14">
        <v>5.8869999999999996</v>
      </c>
      <c r="AF39" s="14">
        <v>5.2981999999999996</v>
      </c>
    </row>
    <row r="40" spans="1:32" x14ac:dyDescent="0.25">
      <c r="A40" s="4" t="s">
        <v>188</v>
      </c>
      <c r="B40" s="14"/>
      <c r="C40" s="14"/>
      <c r="D40" s="14">
        <v>70.023799999999994</v>
      </c>
      <c r="E40" s="14">
        <v>69.859499999999997</v>
      </c>
      <c r="F40" s="14">
        <v>69.242699999999999</v>
      </c>
      <c r="G40" s="14">
        <v>67.552999999999997</v>
      </c>
      <c r="H40" s="14">
        <v>64.937799999999996</v>
      </c>
      <c r="I40" s="14">
        <v>61.485199999999999</v>
      </c>
      <c r="J40" s="14">
        <v>58.5124</v>
      </c>
      <c r="K40" s="14">
        <v>55.598799999999997</v>
      </c>
      <c r="L40" s="14">
        <v>53.220300000000002</v>
      </c>
      <c r="M40" s="14">
        <v>49.960799999999999</v>
      </c>
      <c r="N40" s="14">
        <v>46.595599999999997</v>
      </c>
      <c r="O40" s="14">
        <v>43.463799999999999</v>
      </c>
      <c r="P40" s="14">
        <v>40.551900000000003</v>
      </c>
      <c r="Q40" s="14">
        <v>37.840299999999999</v>
      </c>
      <c r="R40" s="14">
        <v>35.899799999999999</v>
      </c>
      <c r="S40" s="14">
        <v>32.854199999999999</v>
      </c>
      <c r="T40" s="14">
        <v>30.781300000000002</v>
      </c>
      <c r="U40" s="14">
        <v>28.601800000000001</v>
      </c>
      <c r="V40" s="14">
        <v>26.482500000000002</v>
      </c>
      <c r="W40" s="14">
        <v>24.6691</v>
      </c>
      <c r="X40" s="14">
        <v>23.220300000000002</v>
      </c>
      <c r="Y40" s="14">
        <v>22.313600000000001</v>
      </c>
      <c r="Z40" s="14">
        <v>21.748100000000001</v>
      </c>
      <c r="AA40" s="14">
        <v>21.897600000000001</v>
      </c>
      <c r="AB40" s="14">
        <v>22.241800000000001</v>
      </c>
      <c r="AC40" s="14">
        <v>22.585999999999999</v>
      </c>
      <c r="AD40" s="14">
        <v>22.045999999999999</v>
      </c>
      <c r="AE40" s="14">
        <v>21.495000000000001</v>
      </c>
      <c r="AF40" s="14">
        <v>20.906199999999998</v>
      </c>
    </row>
    <row r="41" spans="1:32" x14ac:dyDescent="0.25">
      <c r="A41" s="4" t="s">
        <v>189</v>
      </c>
      <c r="B41" s="14"/>
      <c r="C41" s="14"/>
      <c r="D41" s="14">
        <v>34.937100000000001</v>
      </c>
      <c r="E41" s="14">
        <v>34.929700000000004</v>
      </c>
      <c r="F41" s="14">
        <v>34.9101</v>
      </c>
      <c r="G41" s="14">
        <v>34.854399999999998</v>
      </c>
      <c r="H41" s="14">
        <v>34.7346</v>
      </c>
      <c r="I41" s="14">
        <v>34.6631</v>
      </c>
      <c r="J41" s="14">
        <v>34.584299999999999</v>
      </c>
      <c r="K41" s="14">
        <v>34.426499999999997</v>
      </c>
      <c r="L41" s="14">
        <v>34.241100000000003</v>
      </c>
      <c r="M41" s="14">
        <v>33.489100000000001</v>
      </c>
      <c r="N41" s="14">
        <v>32.9114</v>
      </c>
      <c r="O41" s="14">
        <v>32.113</v>
      </c>
      <c r="P41" s="14">
        <v>31.411999999999999</v>
      </c>
      <c r="Q41" s="14">
        <v>30.720600000000001</v>
      </c>
      <c r="R41" s="14">
        <v>30.3505</v>
      </c>
      <c r="S41" s="14">
        <v>29.9008</v>
      </c>
      <c r="T41" s="14">
        <v>29.4603</v>
      </c>
      <c r="U41" s="14">
        <v>29.004100000000001</v>
      </c>
      <c r="V41" s="14">
        <v>28.530100000000001</v>
      </c>
      <c r="W41" s="14">
        <v>28.335699999999999</v>
      </c>
      <c r="X41" s="14">
        <v>28.144400000000001</v>
      </c>
      <c r="Y41" s="14">
        <v>27.953800000000001</v>
      </c>
      <c r="Z41" s="14">
        <v>27.7653</v>
      </c>
      <c r="AA41" s="14">
        <v>27.5732</v>
      </c>
      <c r="AB41" s="14">
        <v>27.467099999999999</v>
      </c>
      <c r="AC41" s="14">
        <v>27.361400000000003</v>
      </c>
      <c r="AD41" s="14">
        <v>27.256600000000002</v>
      </c>
      <c r="AE41" s="14">
        <v>27.1478</v>
      </c>
      <c r="AF41" s="14">
        <v>27.040700000000001</v>
      </c>
    </row>
    <row r="42" spans="1:32" x14ac:dyDescent="0.25">
      <c r="A42" s="4" t="s">
        <v>191</v>
      </c>
      <c r="B42" s="14"/>
      <c r="C42" s="14"/>
      <c r="D42" s="14">
        <v>35.086699999999993</v>
      </c>
      <c r="E42" s="14">
        <v>34.929799999999993</v>
      </c>
      <c r="F42" s="14">
        <v>34.332599999999999</v>
      </c>
      <c r="G42" s="14">
        <v>32.698599999999999</v>
      </c>
      <c r="H42" s="14">
        <v>30.203199999999995</v>
      </c>
      <c r="I42" s="14">
        <v>26.822099999999999</v>
      </c>
      <c r="J42" s="14">
        <v>23.928100000000001</v>
      </c>
      <c r="K42" s="14">
        <v>21.1723</v>
      </c>
      <c r="L42" s="14">
        <v>18.979199999999999</v>
      </c>
      <c r="M42" s="14">
        <v>16.471699999999998</v>
      </c>
      <c r="N42" s="14">
        <v>13.684199999999997</v>
      </c>
      <c r="O42" s="14">
        <v>11.3508</v>
      </c>
      <c r="P42" s="14">
        <v>9.1399000000000044</v>
      </c>
      <c r="Q42" s="14">
        <v>7.1196999999999981</v>
      </c>
      <c r="R42" s="14">
        <v>5.5492999999999988</v>
      </c>
      <c r="S42" s="14">
        <v>2.9533999999999985</v>
      </c>
      <c r="T42" s="14">
        <v>1.3210000000000015</v>
      </c>
      <c r="U42" s="14">
        <v>-0.40230000000000032</v>
      </c>
      <c r="V42" s="14">
        <v>-2.0475999999999992</v>
      </c>
      <c r="W42" s="14">
        <v>-3.666599999999999</v>
      </c>
      <c r="X42" s="14">
        <v>-4.9240999999999993</v>
      </c>
      <c r="Y42" s="14">
        <v>-5.6402000000000001</v>
      </c>
      <c r="Z42" s="14">
        <v>-6.017199999999999</v>
      </c>
      <c r="AA42" s="14">
        <v>-5.6755999999999993</v>
      </c>
      <c r="AB42" s="14">
        <v>-5.2252999999999972</v>
      </c>
      <c r="AC42" s="14">
        <v>-4.7754000000000048</v>
      </c>
      <c r="AD42" s="14">
        <v>-5.210600000000003</v>
      </c>
      <c r="AE42" s="14">
        <v>-5.6527999999999992</v>
      </c>
      <c r="AF42" s="14">
        <v>-6.1345000000000027</v>
      </c>
    </row>
    <row r="45" spans="1:32" ht="18" thickBot="1" x14ac:dyDescent="0.35">
      <c r="A45" s="13" t="s">
        <v>217</v>
      </c>
      <c r="B45" s="40"/>
      <c r="C45" s="40"/>
      <c r="D45" s="1">
        <v>2022</v>
      </c>
      <c r="E45" s="2">
        <v>2023</v>
      </c>
      <c r="F45" s="1">
        <v>2024</v>
      </c>
      <c r="G45" s="2">
        <v>2025</v>
      </c>
      <c r="H45" s="1">
        <v>2026</v>
      </c>
      <c r="I45" s="2">
        <v>2027</v>
      </c>
      <c r="J45" s="1">
        <v>2028</v>
      </c>
      <c r="K45" s="2">
        <v>2029</v>
      </c>
      <c r="L45" s="1">
        <v>2030</v>
      </c>
      <c r="M45" s="2">
        <v>2031</v>
      </c>
      <c r="N45" s="1">
        <v>2032</v>
      </c>
      <c r="O45" s="2">
        <v>2033</v>
      </c>
      <c r="P45" s="1">
        <v>2034</v>
      </c>
      <c r="Q45" s="2">
        <v>2035</v>
      </c>
      <c r="R45" s="1">
        <v>2036</v>
      </c>
      <c r="S45" s="2">
        <v>2037</v>
      </c>
      <c r="T45" s="1">
        <v>2038</v>
      </c>
      <c r="U45" s="2">
        <v>2039</v>
      </c>
      <c r="V45" s="1">
        <v>2040</v>
      </c>
      <c r="W45" s="2">
        <v>2041</v>
      </c>
      <c r="X45" s="1">
        <v>2042</v>
      </c>
      <c r="Y45" s="2">
        <v>2043</v>
      </c>
      <c r="Z45" s="1">
        <v>2044</v>
      </c>
      <c r="AA45" s="2">
        <v>2045</v>
      </c>
      <c r="AB45" s="1">
        <v>2046</v>
      </c>
      <c r="AC45" s="2">
        <v>2047</v>
      </c>
      <c r="AD45" s="1">
        <v>2048</v>
      </c>
      <c r="AE45" s="2">
        <v>2049</v>
      </c>
      <c r="AF45" s="1">
        <v>2050</v>
      </c>
    </row>
    <row r="46" spans="1:32" ht="15.75" thickTop="1" x14ac:dyDescent="0.25">
      <c r="A46" s="40" t="s">
        <v>218</v>
      </c>
      <c r="D46" s="40">
        <f t="shared" ref="D46:AF46" si="0">D29*1000</f>
        <v>12889.5</v>
      </c>
      <c r="E46" s="40">
        <f t="shared" si="0"/>
        <v>12711.800000000001</v>
      </c>
      <c r="F46" s="40">
        <f t="shared" si="0"/>
        <v>12476.2</v>
      </c>
      <c r="G46" s="40">
        <f t="shared" si="0"/>
        <v>12217.5</v>
      </c>
      <c r="H46" s="40">
        <f t="shared" si="0"/>
        <v>11904.400000000001</v>
      </c>
      <c r="I46" s="40">
        <f t="shared" si="0"/>
        <v>11636.900000000001</v>
      </c>
      <c r="J46" s="40">
        <f t="shared" si="0"/>
        <v>11420.6</v>
      </c>
      <c r="K46" s="40">
        <f t="shared" si="0"/>
        <v>11202.400000000001</v>
      </c>
      <c r="L46" s="40">
        <f t="shared" si="0"/>
        <v>11047.1</v>
      </c>
      <c r="M46" s="40">
        <f t="shared" si="0"/>
        <v>10763.7</v>
      </c>
      <c r="N46" s="40">
        <f t="shared" si="0"/>
        <v>10364.1</v>
      </c>
      <c r="O46" s="40">
        <f t="shared" si="0"/>
        <v>10035.5</v>
      </c>
      <c r="P46" s="40">
        <f t="shared" si="0"/>
        <v>9621.2000000000007</v>
      </c>
      <c r="Q46" s="40">
        <f t="shared" si="0"/>
        <v>9269.6</v>
      </c>
      <c r="R46" s="40">
        <f t="shared" si="0"/>
        <v>9094.3000000000011</v>
      </c>
      <c r="S46" s="40">
        <f t="shared" si="0"/>
        <v>8925.2000000000007</v>
      </c>
      <c r="T46" s="40">
        <f t="shared" si="0"/>
        <v>8738.6</v>
      </c>
      <c r="U46" s="40">
        <f t="shared" si="0"/>
        <v>8546.3000000000011</v>
      </c>
      <c r="V46" s="40">
        <f t="shared" si="0"/>
        <v>8352.6</v>
      </c>
      <c r="W46" s="40">
        <f t="shared" si="0"/>
        <v>8148.6</v>
      </c>
      <c r="X46" s="40">
        <f t="shared" si="0"/>
        <v>7937.1</v>
      </c>
      <c r="Y46" s="40">
        <f t="shared" si="0"/>
        <v>7716.2</v>
      </c>
      <c r="Z46" s="40">
        <f t="shared" si="0"/>
        <v>7486</v>
      </c>
      <c r="AA46" s="40">
        <f t="shared" si="0"/>
        <v>7244.6</v>
      </c>
      <c r="AB46" s="40">
        <f t="shared" si="0"/>
        <v>6990.5</v>
      </c>
      <c r="AC46" s="40">
        <f t="shared" si="0"/>
        <v>6721.4</v>
      </c>
      <c r="AD46" s="40">
        <f t="shared" si="0"/>
        <v>6434.5</v>
      </c>
      <c r="AE46" s="40">
        <f t="shared" si="0"/>
        <v>6128</v>
      </c>
      <c r="AF46" s="40">
        <f t="shared" si="0"/>
        <v>5798.9</v>
      </c>
    </row>
    <row r="47" spans="1:32" x14ac:dyDescent="0.25">
      <c r="A47" s="40" t="s">
        <v>219</v>
      </c>
      <c r="D47" s="40">
        <f t="shared" ref="D47:AF47" si="1">(D24-D29)*1000</f>
        <v>16020.400000000001</v>
      </c>
      <c r="E47" s="40">
        <f t="shared" si="1"/>
        <v>15641.400000000001</v>
      </c>
      <c r="F47" s="40">
        <f t="shared" si="1"/>
        <v>15213.800000000005</v>
      </c>
      <c r="G47" s="40">
        <f t="shared" si="1"/>
        <v>14823.899999999996</v>
      </c>
      <c r="H47" s="40">
        <f t="shared" si="1"/>
        <v>14391.699999999999</v>
      </c>
      <c r="I47" s="40">
        <f t="shared" si="1"/>
        <v>14068.8</v>
      </c>
      <c r="J47" s="40">
        <f t="shared" si="1"/>
        <v>13822.499999999998</v>
      </c>
      <c r="K47" s="40">
        <f t="shared" si="1"/>
        <v>13578.600000000002</v>
      </c>
      <c r="L47" s="40">
        <f t="shared" si="1"/>
        <v>13448.800000000003</v>
      </c>
      <c r="M47" s="40">
        <f t="shared" si="1"/>
        <v>13101.699999999997</v>
      </c>
      <c r="N47" s="40">
        <f t="shared" si="1"/>
        <v>12777.499999999996</v>
      </c>
      <c r="O47" s="40">
        <f t="shared" si="1"/>
        <v>12497.299999999997</v>
      </c>
      <c r="P47" s="40">
        <f t="shared" si="1"/>
        <v>12145.299999999997</v>
      </c>
      <c r="Q47" s="40">
        <f t="shared" si="1"/>
        <v>11825</v>
      </c>
      <c r="R47" s="40">
        <f t="shared" si="1"/>
        <v>11574.9</v>
      </c>
      <c r="S47" s="40">
        <f t="shared" si="1"/>
        <v>11333.099999999999</v>
      </c>
      <c r="T47" s="40">
        <f t="shared" si="1"/>
        <v>11090.400000000001</v>
      </c>
      <c r="U47" s="40">
        <f t="shared" si="1"/>
        <v>10851.4</v>
      </c>
      <c r="V47" s="40">
        <f t="shared" si="1"/>
        <v>10615.699999999999</v>
      </c>
      <c r="W47" s="40">
        <f t="shared" si="1"/>
        <v>10382.900000000001</v>
      </c>
      <c r="X47" s="40">
        <f t="shared" si="1"/>
        <v>10152.200000000001</v>
      </c>
      <c r="Y47" s="40">
        <f t="shared" si="1"/>
        <v>9922.6999999999989</v>
      </c>
      <c r="Z47" s="40">
        <f t="shared" si="1"/>
        <v>9694.1999999999989</v>
      </c>
      <c r="AA47" s="40">
        <f t="shared" si="1"/>
        <v>9465.7000000000007</v>
      </c>
      <c r="AB47" s="40">
        <f t="shared" si="1"/>
        <v>9236.5</v>
      </c>
      <c r="AC47" s="40">
        <f t="shared" si="1"/>
        <v>9005.9</v>
      </c>
      <c r="AD47" s="40">
        <f t="shared" si="1"/>
        <v>8772.5999999999985</v>
      </c>
      <c r="AE47" s="40">
        <f t="shared" si="1"/>
        <v>8535.9</v>
      </c>
      <c r="AF47" s="40">
        <f t="shared" si="1"/>
        <v>8294.4</v>
      </c>
    </row>
    <row r="48" spans="1:32" x14ac:dyDescent="0.25">
      <c r="A48" s="40" t="s">
        <v>220</v>
      </c>
      <c r="D48" s="40">
        <f t="shared" ref="D48:AF49" si="2">D31*1000</f>
        <v>4470.1000000000004</v>
      </c>
      <c r="E48" s="40">
        <f t="shared" si="2"/>
        <v>4356.5</v>
      </c>
      <c r="F48" s="40">
        <f t="shared" si="2"/>
        <v>4315.5999999999995</v>
      </c>
      <c r="G48" s="40">
        <f t="shared" si="2"/>
        <v>4269.5999999999995</v>
      </c>
      <c r="H48" s="40">
        <f t="shared" si="2"/>
        <v>4014.4</v>
      </c>
      <c r="I48" s="40">
        <f t="shared" si="2"/>
        <v>3218.1000000000004</v>
      </c>
      <c r="J48" s="40">
        <f t="shared" si="2"/>
        <v>3178</v>
      </c>
      <c r="K48" s="40">
        <f t="shared" si="2"/>
        <v>3156.4</v>
      </c>
      <c r="L48" s="40">
        <f t="shared" si="2"/>
        <v>3075.5</v>
      </c>
      <c r="M48" s="40">
        <f t="shared" si="2"/>
        <v>2561.1999999999998</v>
      </c>
      <c r="N48" s="40">
        <f t="shared" si="2"/>
        <v>1912.9</v>
      </c>
      <c r="O48" s="40">
        <f t="shared" si="2"/>
        <v>1544.2</v>
      </c>
      <c r="P48" s="40">
        <f t="shared" si="2"/>
        <v>1237.6000000000001</v>
      </c>
      <c r="Q48" s="40">
        <f t="shared" si="2"/>
        <v>1058.4000000000001</v>
      </c>
      <c r="R48" s="40">
        <f t="shared" si="2"/>
        <v>1088</v>
      </c>
      <c r="S48" s="40">
        <f t="shared" si="2"/>
        <v>1128.5</v>
      </c>
      <c r="T48" s="40">
        <f t="shared" si="2"/>
        <v>1147.5</v>
      </c>
      <c r="U48" s="40">
        <f t="shared" si="2"/>
        <v>1171.4000000000001</v>
      </c>
      <c r="V48" s="40">
        <f t="shared" si="2"/>
        <v>1170.9000000000001</v>
      </c>
      <c r="W48" s="40">
        <f t="shared" si="2"/>
        <v>1188.1999999999998</v>
      </c>
      <c r="X48" s="40">
        <f t="shared" si="2"/>
        <v>1207.8999999999999</v>
      </c>
      <c r="Y48" s="40">
        <f t="shared" si="2"/>
        <v>1234.6999999999998</v>
      </c>
      <c r="Z48" s="40">
        <f t="shared" si="2"/>
        <v>1260.8</v>
      </c>
      <c r="AA48" s="40">
        <f t="shared" si="2"/>
        <v>1291</v>
      </c>
      <c r="AB48" s="40">
        <f t="shared" si="2"/>
        <v>1323.1</v>
      </c>
      <c r="AC48" s="40">
        <f t="shared" si="2"/>
        <v>1361</v>
      </c>
      <c r="AD48" s="40">
        <f t="shared" si="2"/>
        <v>1405.7</v>
      </c>
      <c r="AE48" s="40">
        <f t="shared" si="2"/>
        <v>1457.8</v>
      </c>
      <c r="AF48" s="40">
        <f t="shared" si="2"/>
        <v>1519.2</v>
      </c>
    </row>
    <row r="49" spans="1:32" x14ac:dyDescent="0.25">
      <c r="A49" s="40" t="s">
        <v>67</v>
      </c>
      <c r="D49" s="40">
        <f t="shared" si="2"/>
        <v>39362.5</v>
      </c>
      <c r="E49" s="40">
        <f t="shared" si="2"/>
        <v>39323.1</v>
      </c>
      <c r="F49" s="40">
        <f t="shared" si="2"/>
        <v>39283.800000000003</v>
      </c>
      <c r="G49" s="40">
        <f t="shared" si="2"/>
        <v>39244.6</v>
      </c>
      <c r="H49" s="40">
        <f t="shared" si="2"/>
        <v>39205.399999999994</v>
      </c>
      <c r="I49" s="40">
        <f t="shared" si="2"/>
        <v>39166.1</v>
      </c>
      <c r="J49" s="40">
        <f t="shared" si="2"/>
        <v>39126.9</v>
      </c>
      <c r="K49" s="40">
        <f t="shared" si="2"/>
        <v>38999.5</v>
      </c>
      <c r="L49" s="40">
        <f t="shared" si="2"/>
        <v>38806.199999999997</v>
      </c>
      <c r="M49" s="40">
        <f t="shared" si="2"/>
        <v>37724.600000000006</v>
      </c>
      <c r="N49" s="40">
        <f t="shared" si="2"/>
        <v>36171.599999999999</v>
      </c>
      <c r="O49" s="40">
        <f t="shared" si="2"/>
        <v>34754.800000000003</v>
      </c>
      <c r="P49" s="40">
        <f t="shared" si="2"/>
        <v>33440.699999999997</v>
      </c>
      <c r="Q49" s="40">
        <f t="shared" si="2"/>
        <v>32369</v>
      </c>
      <c r="R49" s="40">
        <f t="shared" si="2"/>
        <v>32085.299999999996</v>
      </c>
      <c r="S49" s="40">
        <f t="shared" si="2"/>
        <v>31697.399999999998</v>
      </c>
      <c r="T49" s="40">
        <f t="shared" si="2"/>
        <v>31355.1</v>
      </c>
      <c r="U49" s="40">
        <f t="shared" si="2"/>
        <v>30993.5</v>
      </c>
      <c r="V49" s="40">
        <f t="shared" si="2"/>
        <v>30635.599999999999</v>
      </c>
      <c r="W49" s="40">
        <f t="shared" si="2"/>
        <v>30543.8</v>
      </c>
      <c r="X49" s="40">
        <f t="shared" si="2"/>
        <v>30457.100000000002</v>
      </c>
      <c r="Y49" s="40">
        <f t="shared" si="2"/>
        <v>30371.5</v>
      </c>
      <c r="Z49" s="40">
        <f t="shared" si="2"/>
        <v>30295.8</v>
      </c>
      <c r="AA49" s="40">
        <f t="shared" si="2"/>
        <v>30222.7</v>
      </c>
      <c r="AB49" s="40">
        <f t="shared" si="2"/>
        <v>30246.1</v>
      </c>
      <c r="AC49" s="40">
        <f t="shared" si="2"/>
        <v>30280</v>
      </c>
      <c r="AD49" s="40">
        <f t="shared" si="2"/>
        <v>30328.1</v>
      </c>
      <c r="AE49" s="40">
        <f t="shared" si="2"/>
        <v>30386.9</v>
      </c>
      <c r="AF49" s="40">
        <f t="shared" si="2"/>
        <v>30464.300000000003</v>
      </c>
    </row>
    <row r="50" spans="1:32" x14ac:dyDescent="0.25">
      <c r="A50" s="40" t="s">
        <v>221</v>
      </c>
      <c r="D50" s="40">
        <f t="shared" ref="D50:AF50" si="3">D36*1000</f>
        <v>3486.7</v>
      </c>
      <c r="E50" s="40">
        <f t="shared" si="3"/>
        <v>3460.7999999999997</v>
      </c>
      <c r="F50" s="40">
        <f t="shared" si="3"/>
        <v>3427.2</v>
      </c>
      <c r="G50" s="40">
        <f t="shared" si="3"/>
        <v>3385.9</v>
      </c>
      <c r="H50" s="40">
        <f t="shared" si="3"/>
        <v>3265</v>
      </c>
      <c r="I50" s="40">
        <f t="shared" si="3"/>
        <v>3229.5</v>
      </c>
      <c r="J50" s="40">
        <f t="shared" si="3"/>
        <v>3207.7</v>
      </c>
      <c r="K50" s="40">
        <f t="shared" si="3"/>
        <v>3188.5</v>
      </c>
      <c r="L50" s="40">
        <f t="shared" si="3"/>
        <v>3171.6000000000004</v>
      </c>
      <c r="M50" s="40">
        <f t="shared" si="3"/>
        <v>3067.7</v>
      </c>
      <c r="N50" s="40">
        <f t="shared" si="3"/>
        <v>3073.3</v>
      </c>
      <c r="O50" s="40">
        <f t="shared" si="3"/>
        <v>3074.1</v>
      </c>
      <c r="P50" s="40">
        <f t="shared" si="3"/>
        <v>3074</v>
      </c>
      <c r="Q50" s="40">
        <f t="shared" si="3"/>
        <v>3069.6</v>
      </c>
      <c r="R50" s="40">
        <f t="shared" si="3"/>
        <v>3049.3</v>
      </c>
      <c r="S50" s="40">
        <f t="shared" si="3"/>
        <v>3029.6</v>
      </c>
      <c r="T50" s="40">
        <f t="shared" si="3"/>
        <v>3010.9</v>
      </c>
      <c r="U50" s="40">
        <f t="shared" si="3"/>
        <v>2993.5</v>
      </c>
      <c r="V50" s="40">
        <f t="shared" si="3"/>
        <v>2974</v>
      </c>
      <c r="W50" s="40">
        <f t="shared" si="3"/>
        <v>2957.5</v>
      </c>
      <c r="X50" s="40">
        <f t="shared" si="3"/>
        <v>2941.7</v>
      </c>
      <c r="Y50" s="40">
        <f t="shared" si="3"/>
        <v>2926.6</v>
      </c>
      <c r="Z50" s="40">
        <f t="shared" si="3"/>
        <v>2911.7999999999997</v>
      </c>
      <c r="AA50" s="40">
        <f t="shared" si="3"/>
        <v>2897.4</v>
      </c>
      <c r="AB50" s="40">
        <f t="shared" si="3"/>
        <v>2882.6</v>
      </c>
      <c r="AC50" s="40">
        <f t="shared" si="3"/>
        <v>2868.1</v>
      </c>
      <c r="AD50" s="40">
        <f t="shared" si="3"/>
        <v>2853.2999999999997</v>
      </c>
      <c r="AE50" s="40">
        <f t="shared" si="3"/>
        <v>2838.5</v>
      </c>
      <c r="AF50" s="40">
        <f t="shared" si="3"/>
        <v>2823.2</v>
      </c>
    </row>
    <row r="51" spans="1:32" x14ac:dyDescent="0.25">
      <c r="A51" s="40" t="s">
        <v>222</v>
      </c>
      <c r="D51" s="40">
        <f t="shared" ref="D51:AF51" si="4">D38*1000</f>
        <v>-6205.5999999999995</v>
      </c>
      <c r="E51" s="40">
        <f t="shared" si="4"/>
        <v>-5634.1</v>
      </c>
      <c r="F51" s="40">
        <f t="shared" si="4"/>
        <v>-5473.8</v>
      </c>
      <c r="G51" s="40">
        <f t="shared" si="4"/>
        <v>-6388.5</v>
      </c>
      <c r="H51" s="40">
        <f t="shared" si="4"/>
        <v>-7843.0999999999995</v>
      </c>
      <c r="I51" s="40">
        <f t="shared" si="4"/>
        <v>-9834.3000000000011</v>
      </c>
      <c r="J51" s="40">
        <f t="shared" si="4"/>
        <v>-12243.4</v>
      </c>
      <c r="K51" s="40">
        <f t="shared" si="4"/>
        <v>-14526.5</v>
      </c>
      <c r="L51" s="40">
        <f t="shared" si="4"/>
        <v>-16328.900000000001</v>
      </c>
      <c r="M51" s="40">
        <f t="shared" si="4"/>
        <v>-17258.099999999999</v>
      </c>
      <c r="N51" s="40">
        <f t="shared" si="4"/>
        <v>-17703.800000000003</v>
      </c>
      <c r="O51" s="40">
        <f t="shared" si="4"/>
        <v>-18442</v>
      </c>
      <c r="P51" s="40">
        <f t="shared" si="4"/>
        <v>-18966.899999999998</v>
      </c>
      <c r="Q51" s="40">
        <f t="shared" si="4"/>
        <v>-19751.2</v>
      </c>
      <c r="R51" s="40">
        <f t="shared" si="4"/>
        <v>-20992.100000000002</v>
      </c>
      <c r="S51" s="40">
        <f t="shared" si="4"/>
        <v>-23259.5</v>
      </c>
      <c r="T51" s="40">
        <f t="shared" si="4"/>
        <v>-24561.1</v>
      </c>
      <c r="U51" s="40">
        <f t="shared" si="4"/>
        <v>-25954.2</v>
      </c>
      <c r="V51" s="40">
        <f t="shared" si="4"/>
        <v>-27266.300000000003</v>
      </c>
      <c r="W51" s="40">
        <f t="shared" si="4"/>
        <v>-28551.9</v>
      </c>
      <c r="X51" s="40">
        <f t="shared" si="4"/>
        <v>-29475.599999999999</v>
      </c>
      <c r="Y51" s="40">
        <f t="shared" si="4"/>
        <v>-29858.1</v>
      </c>
      <c r="Z51" s="40">
        <f t="shared" si="4"/>
        <v>-29900.5</v>
      </c>
      <c r="AA51" s="40">
        <f t="shared" si="4"/>
        <v>-29223.7</v>
      </c>
      <c r="AB51" s="40">
        <f t="shared" si="4"/>
        <v>-28436.9</v>
      </c>
      <c r="AC51" s="40">
        <f t="shared" si="4"/>
        <v>-27650.400000000001</v>
      </c>
      <c r="AD51" s="40">
        <f t="shared" si="4"/>
        <v>-27748.2</v>
      </c>
      <c r="AE51" s="40">
        <f t="shared" si="4"/>
        <v>-27852</v>
      </c>
      <c r="AF51" s="40">
        <f t="shared" si="4"/>
        <v>-27993.7</v>
      </c>
    </row>
    <row r="52" spans="1:32" x14ac:dyDescent="0.25">
      <c r="A52" s="40" t="s">
        <v>223</v>
      </c>
      <c r="D52" s="40">
        <f t="shared" ref="D52:AF52" si="5">D40*1000</f>
        <v>70023.799999999988</v>
      </c>
      <c r="E52" s="40">
        <f t="shared" si="5"/>
        <v>69859.5</v>
      </c>
      <c r="F52" s="40">
        <f t="shared" si="5"/>
        <v>69242.7</v>
      </c>
      <c r="G52" s="40">
        <f t="shared" si="5"/>
        <v>67553</v>
      </c>
      <c r="H52" s="40">
        <f t="shared" si="5"/>
        <v>64937.799999999996</v>
      </c>
      <c r="I52" s="40">
        <f t="shared" si="5"/>
        <v>61485.2</v>
      </c>
      <c r="J52" s="40">
        <f t="shared" si="5"/>
        <v>58512.4</v>
      </c>
      <c r="K52" s="40">
        <f t="shared" si="5"/>
        <v>55598.799999999996</v>
      </c>
      <c r="L52" s="40">
        <f t="shared" si="5"/>
        <v>53220.3</v>
      </c>
      <c r="M52" s="40">
        <f t="shared" si="5"/>
        <v>49960.799999999996</v>
      </c>
      <c r="N52" s="40">
        <f t="shared" si="5"/>
        <v>46595.6</v>
      </c>
      <c r="O52" s="40">
        <f t="shared" si="5"/>
        <v>43463.799999999996</v>
      </c>
      <c r="P52" s="40">
        <f t="shared" si="5"/>
        <v>40551.9</v>
      </c>
      <c r="Q52" s="40">
        <f t="shared" si="5"/>
        <v>37840.299999999996</v>
      </c>
      <c r="R52" s="40">
        <f t="shared" si="5"/>
        <v>35899.799999999996</v>
      </c>
      <c r="S52" s="40">
        <f t="shared" si="5"/>
        <v>32854.199999999997</v>
      </c>
      <c r="T52" s="40">
        <f t="shared" si="5"/>
        <v>30781.300000000003</v>
      </c>
      <c r="U52" s="40">
        <f t="shared" si="5"/>
        <v>28601.8</v>
      </c>
      <c r="V52" s="40">
        <f t="shared" si="5"/>
        <v>26482.5</v>
      </c>
      <c r="W52" s="40">
        <f t="shared" si="5"/>
        <v>24669.1</v>
      </c>
      <c r="X52" s="40">
        <f t="shared" si="5"/>
        <v>23220.300000000003</v>
      </c>
      <c r="Y52" s="40">
        <f t="shared" si="5"/>
        <v>22313.600000000002</v>
      </c>
      <c r="Z52" s="40">
        <f t="shared" si="5"/>
        <v>21748.100000000002</v>
      </c>
      <c r="AA52" s="40">
        <f t="shared" si="5"/>
        <v>21897.600000000002</v>
      </c>
      <c r="AB52" s="40">
        <f t="shared" si="5"/>
        <v>22241.800000000003</v>
      </c>
      <c r="AC52" s="40">
        <f t="shared" si="5"/>
        <v>22586</v>
      </c>
      <c r="AD52" s="40">
        <f t="shared" si="5"/>
        <v>22046</v>
      </c>
      <c r="AE52" s="40">
        <f t="shared" si="5"/>
        <v>21495</v>
      </c>
      <c r="AF52" s="40">
        <f t="shared" si="5"/>
        <v>20906.199999999997</v>
      </c>
    </row>
    <row r="53" spans="1:32" x14ac:dyDescent="0.25">
      <c r="A53" s="40" t="s">
        <v>200</v>
      </c>
      <c r="D53" s="40">
        <f t="shared" ref="D53:AF53" si="6">D52-D51</f>
        <v>76229.399999999994</v>
      </c>
      <c r="E53" s="40">
        <f t="shared" si="6"/>
        <v>75493.600000000006</v>
      </c>
      <c r="F53" s="40">
        <f t="shared" si="6"/>
        <v>74716.5</v>
      </c>
      <c r="G53" s="40">
        <f t="shared" si="6"/>
        <v>73941.5</v>
      </c>
      <c r="H53" s="40">
        <f t="shared" si="6"/>
        <v>72780.899999999994</v>
      </c>
      <c r="I53" s="40">
        <f t="shared" si="6"/>
        <v>71319.5</v>
      </c>
      <c r="J53" s="40">
        <f t="shared" si="6"/>
        <v>70755.8</v>
      </c>
      <c r="K53" s="40">
        <f t="shared" si="6"/>
        <v>70125.299999999988</v>
      </c>
      <c r="L53" s="40">
        <f t="shared" si="6"/>
        <v>69549.200000000012</v>
      </c>
      <c r="M53" s="40">
        <f t="shared" si="6"/>
        <v>67218.899999999994</v>
      </c>
      <c r="N53" s="40">
        <f t="shared" si="6"/>
        <v>64299.4</v>
      </c>
      <c r="O53" s="40">
        <f t="shared" si="6"/>
        <v>61905.799999999996</v>
      </c>
      <c r="P53" s="40">
        <f t="shared" si="6"/>
        <v>59518.8</v>
      </c>
      <c r="Q53" s="40">
        <f t="shared" si="6"/>
        <v>57591.5</v>
      </c>
      <c r="R53" s="40">
        <f t="shared" si="6"/>
        <v>56891.899999999994</v>
      </c>
      <c r="S53" s="40">
        <f t="shared" si="6"/>
        <v>56113.7</v>
      </c>
      <c r="T53" s="40">
        <f t="shared" si="6"/>
        <v>55342.400000000001</v>
      </c>
      <c r="U53" s="40">
        <f t="shared" si="6"/>
        <v>54556</v>
      </c>
      <c r="V53" s="40">
        <f t="shared" si="6"/>
        <v>53748.800000000003</v>
      </c>
      <c r="W53" s="40">
        <f t="shared" si="6"/>
        <v>53221</v>
      </c>
      <c r="X53" s="40">
        <f t="shared" si="6"/>
        <v>52695.9</v>
      </c>
      <c r="Y53" s="40">
        <f t="shared" si="6"/>
        <v>52171.7</v>
      </c>
      <c r="Z53" s="40">
        <f t="shared" si="6"/>
        <v>51648.600000000006</v>
      </c>
      <c r="AA53" s="40">
        <f t="shared" si="6"/>
        <v>51121.3</v>
      </c>
      <c r="AB53" s="40">
        <f t="shared" si="6"/>
        <v>50678.700000000004</v>
      </c>
      <c r="AC53" s="40">
        <f t="shared" si="6"/>
        <v>50236.4</v>
      </c>
      <c r="AD53" s="40">
        <f t="shared" si="6"/>
        <v>49794.2</v>
      </c>
      <c r="AE53" s="40">
        <f t="shared" si="6"/>
        <v>49347</v>
      </c>
      <c r="AF53" s="40">
        <f t="shared" si="6"/>
        <v>48899.899999999994</v>
      </c>
    </row>
    <row r="54" spans="1:32" x14ac:dyDescent="0.25">
      <c r="A54" s="40" t="s">
        <v>224</v>
      </c>
      <c r="D54" s="41">
        <f t="shared" ref="D54:AF54" si="7">D41*1000</f>
        <v>34937.1</v>
      </c>
      <c r="E54" s="41">
        <f t="shared" si="7"/>
        <v>34929.700000000004</v>
      </c>
      <c r="F54" s="41">
        <f t="shared" si="7"/>
        <v>34910.1</v>
      </c>
      <c r="G54" s="41">
        <f t="shared" si="7"/>
        <v>34854.400000000001</v>
      </c>
      <c r="H54" s="41">
        <f t="shared" si="7"/>
        <v>34734.6</v>
      </c>
      <c r="I54" s="41">
        <f t="shared" si="7"/>
        <v>34663.1</v>
      </c>
      <c r="J54" s="41">
        <f t="shared" si="7"/>
        <v>34584.299999999996</v>
      </c>
      <c r="K54" s="41">
        <f t="shared" si="7"/>
        <v>34426.5</v>
      </c>
      <c r="L54" s="41">
        <f t="shared" si="7"/>
        <v>34241.100000000006</v>
      </c>
      <c r="M54" s="41">
        <f t="shared" si="7"/>
        <v>33489.1</v>
      </c>
      <c r="N54" s="41">
        <f t="shared" si="7"/>
        <v>32911.4</v>
      </c>
      <c r="O54" s="41">
        <f t="shared" si="7"/>
        <v>32113</v>
      </c>
      <c r="P54" s="41">
        <f t="shared" si="7"/>
        <v>31412</v>
      </c>
      <c r="Q54" s="41">
        <f t="shared" si="7"/>
        <v>30720.600000000002</v>
      </c>
      <c r="R54" s="41">
        <f t="shared" si="7"/>
        <v>30350.5</v>
      </c>
      <c r="S54" s="41">
        <f t="shared" si="7"/>
        <v>29900.799999999999</v>
      </c>
      <c r="T54" s="41">
        <f t="shared" si="7"/>
        <v>29460.3</v>
      </c>
      <c r="U54" s="41">
        <f t="shared" si="7"/>
        <v>29004.100000000002</v>
      </c>
      <c r="V54" s="41">
        <f t="shared" si="7"/>
        <v>28530.100000000002</v>
      </c>
      <c r="W54" s="41">
        <f t="shared" si="7"/>
        <v>28335.7</v>
      </c>
      <c r="X54" s="41">
        <f t="shared" si="7"/>
        <v>28144.400000000001</v>
      </c>
      <c r="Y54" s="41">
        <f t="shared" si="7"/>
        <v>27953.800000000003</v>
      </c>
      <c r="Z54" s="41">
        <f t="shared" si="7"/>
        <v>27765.3</v>
      </c>
      <c r="AA54" s="41">
        <f t="shared" si="7"/>
        <v>27573.200000000001</v>
      </c>
      <c r="AB54" s="41">
        <f t="shared" si="7"/>
        <v>27467.1</v>
      </c>
      <c r="AC54" s="41">
        <f t="shared" si="7"/>
        <v>27361.4</v>
      </c>
      <c r="AD54" s="41">
        <f t="shared" si="7"/>
        <v>27256.600000000002</v>
      </c>
      <c r="AE54" s="41">
        <f t="shared" si="7"/>
        <v>27147.8</v>
      </c>
      <c r="AF54" s="41">
        <f t="shared" si="7"/>
        <v>27040.7</v>
      </c>
    </row>
    <row r="56" spans="1:32" ht="18" thickBot="1" x14ac:dyDescent="0.35">
      <c r="A56" s="13" t="s">
        <v>225</v>
      </c>
    </row>
    <row r="57" spans="1:32" ht="15.75" thickTop="1" x14ac:dyDescent="0.25">
      <c r="A57" s="40" t="s">
        <v>226</v>
      </c>
      <c r="D57" s="40">
        <f t="shared" ref="D57:AF57" si="8">D54</f>
        <v>34937.1</v>
      </c>
      <c r="E57" s="40">
        <f t="shared" si="8"/>
        <v>34929.700000000004</v>
      </c>
      <c r="F57" s="40">
        <f t="shared" si="8"/>
        <v>34910.1</v>
      </c>
      <c r="G57" s="40">
        <f t="shared" si="8"/>
        <v>34854.400000000001</v>
      </c>
      <c r="H57" s="40">
        <f t="shared" si="8"/>
        <v>34734.6</v>
      </c>
      <c r="I57" s="40">
        <f t="shared" si="8"/>
        <v>34663.1</v>
      </c>
      <c r="J57" s="40">
        <f t="shared" si="8"/>
        <v>34584.299999999996</v>
      </c>
      <c r="K57" s="40">
        <f t="shared" si="8"/>
        <v>34426.5</v>
      </c>
      <c r="L57" s="40">
        <f t="shared" si="8"/>
        <v>34241.100000000006</v>
      </c>
      <c r="M57" s="40">
        <f t="shared" si="8"/>
        <v>33489.1</v>
      </c>
      <c r="N57" s="40">
        <f t="shared" si="8"/>
        <v>32911.4</v>
      </c>
      <c r="O57" s="40">
        <f t="shared" si="8"/>
        <v>32113</v>
      </c>
      <c r="P57" s="40">
        <f t="shared" si="8"/>
        <v>31412</v>
      </c>
      <c r="Q57" s="40">
        <f t="shared" si="8"/>
        <v>30720.600000000002</v>
      </c>
      <c r="R57" s="40">
        <f t="shared" si="8"/>
        <v>30350.5</v>
      </c>
      <c r="S57" s="40">
        <f t="shared" si="8"/>
        <v>29900.799999999999</v>
      </c>
      <c r="T57" s="40">
        <f t="shared" si="8"/>
        <v>29460.3</v>
      </c>
      <c r="U57" s="40">
        <f t="shared" si="8"/>
        <v>29004.100000000002</v>
      </c>
      <c r="V57" s="40">
        <f t="shared" si="8"/>
        <v>28530.100000000002</v>
      </c>
      <c r="W57" s="40">
        <f t="shared" si="8"/>
        <v>28335.7</v>
      </c>
      <c r="X57" s="40">
        <f t="shared" si="8"/>
        <v>28144.400000000001</v>
      </c>
      <c r="Y57" s="40">
        <f t="shared" si="8"/>
        <v>27953.800000000003</v>
      </c>
      <c r="Z57" s="40">
        <f t="shared" si="8"/>
        <v>27765.3</v>
      </c>
      <c r="AA57" s="40">
        <f t="shared" si="8"/>
        <v>27573.200000000001</v>
      </c>
      <c r="AB57" s="40">
        <f t="shared" si="8"/>
        <v>27467.1</v>
      </c>
      <c r="AC57" s="40">
        <f t="shared" si="8"/>
        <v>27361.4</v>
      </c>
      <c r="AD57" s="40">
        <f t="shared" si="8"/>
        <v>27256.600000000002</v>
      </c>
      <c r="AE57" s="40">
        <f t="shared" si="8"/>
        <v>27147.8</v>
      </c>
      <c r="AF57" s="40">
        <f t="shared" si="8"/>
        <v>27040.7</v>
      </c>
    </row>
    <row r="58" spans="1:32" x14ac:dyDescent="0.25">
      <c r="A58" s="40" t="s">
        <v>227</v>
      </c>
      <c r="D58" s="40">
        <f t="shared" ref="D58:AF58" si="9">D53-D54</f>
        <v>41292.299999999996</v>
      </c>
      <c r="E58" s="40">
        <f t="shared" si="9"/>
        <v>40563.9</v>
      </c>
      <c r="F58" s="40">
        <f t="shared" si="9"/>
        <v>39806.400000000001</v>
      </c>
      <c r="G58" s="40">
        <f t="shared" si="9"/>
        <v>39087.1</v>
      </c>
      <c r="H58" s="40">
        <f t="shared" si="9"/>
        <v>38046.299999999996</v>
      </c>
      <c r="I58" s="40">
        <f t="shared" si="9"/>
        <v>36656.400000000001</v>
      </c>
      <c r="J58" s="40">
        <f t="shared" si="9"/>
        <v>36171.500000000007</v>
      </c>
      <c r="K58" s="40">
        <f t="shared" si="9"/>
        <v>35698.799999999988</v>
      </c>
      <c r="L58" s="40">
        <f t="shared" si="9"/>
        <v>35308.100000000006</v>
      </c>
      <c r="M58" s="40">
        <f t="shared" si="9"/>
        <v>33729.799999999996</v>
      </c>
      <c r="N58" s="40">
        <f t="shared" si="9"/>
        <v>31388</v>
      </c>
      <c r="O58" s="40">
        <f t="shared" si="9"/>
        <v>29792.799999999996</v>
      </c>
      <c r="P58" s="40">
        <f t="shared" si="9"/>
        <v>28106.800000000003</v>
      </c>
      <c r="Q58" s="40">
        <f t="shared" si="9"/>
        <v>26870.899999999998</v>
      </c>
      <c r="R58" s="40">
        <f t="shared" si="9"/>
        <v>26541.399999999994</v>
      </c>
      <c r="S58" s="40">
        <f t="shared" si="9"/>
        <v>26212.899999999998</v>
      </c>
      <c r="T58" s="40">
        <f t="shared" si="9"/>
        <v>25882.100000000002</v>
      </c>
      <c r="U58" s="40">
        <f t="shared" si="9"/>
        <v>25551.899999999998</v>
      </c>
      <c r="V58" s="40">
        <f t="shared" si="9"/>
        <v>25218.7</v>
      </c>
      <c r="W58" s="40">
        <f t="shared" si="9"/>
        <v>24885.3</v>
      </c>
      <c r="X58" s="40">
        <f t="shared" si="9"/>
        <v>24551.5</v>
      </c>
      <c r="Y58" s="40">
        <f t="shared" si="9"/>
        <v>24217.899999999994</v>
      </c>
      <c r="Z58" s="40">
        <f t="shared" si="9"/>
        <v>23883.300000000007</v>
      </c>
      <c r="AA58" s="40">
        <f t="shared" si="9"/>
        <v>23548.100000000002</v>
      </c>
      <c r="AB58" s="40">
        <f t="shared" si="9"/>
        <v>23211.600000000006</v>
      </c>
      <c r="AC58" s="40">
        <f t="shared" si="9"/>
        <v>22875</v>
      </c>
      <c r="AD58" s="40">
        <f t="shared" si="9"/>
        <v>22537.599999999995</v>
      </c>
      <c r="AE58" s="40">
        <f t="shared" si="9"/>
        <v>22199.200000000001</v>
      </c>
      <c r="AF58" s="40">
        <f t="shared" si="9"/>
        <v>21859.199999999993</v>
      </c>
    </row>
    <row r="59" spans="1:32" x14ac:dyDescent="0.25">
      <c r="A59" s="40" t="s">
        <v>228</v>
      </c>
      <c r="D59" s="40">
        <f t="shared" ref="D59:AF59" si="10">D51</f>
        <v>-6205.5999999999995</v>
      </c>
      <c r="E59" s="40">
        <f t="shared" si="10"/>
        <v>-5634.1</v>
      </c>
      <c r="F59" s="40">
        <f t="shared" si="10"/>
        <v>-5473.8</v>
      </c>
      <c r="G59" s="40">
        <f t="shared" si="10"/>
        <v>-6388.5</v>
      </c>
      <c r="H59" s="40">
        <f t="shared" si="10"/>
        <v>-7843.0999999999995</v>
      </c>
      <c r="I59" s="40">
        <f t="shared" si="10"/>
        <v>-9834.3000000000011</v>
      </c>
      <c r="J59" s="40">
        <f t="shared" si="10"/>
        <v>-12243.4</v>
      </c>
      <c r="K59" s="40">
        <f t="shared" si="10"/>
        <v>-14526.5</v>
      </c>
      <c r="L59" s="40">
        <f t="shared" si="10"/>
        <v>-16328.900000000001</v>
      </c>
      <c r="M59" s="40">
        <f t="shared" si="10"/>
        <v>-17258.099999999999</v>
      </c>
      <c r="N59" s="40">
        <f t="shared" si="10"/>
        <v>-17703.800000000003</v>
      </c>
      <c r="O59" s="40">
        <f t="shared" si="10"/>
        <v>-18442</v>
      </c>
      <c r="P59" s="40">
        <f t="shared" si="10"/>
        <v>-18966.899999999998</v>
      </c>
      <c r="Q59" s="40">
        <f t="shared" si="10"/>
        <v>-19751.2</v>
      </c>
      <c r="R59" s="40">
        <f t="shared" si="10"/>
        <v>-20992.100000000002</v>
      </c>
      <c r="S59" s="40">
        <f t="shared" si="10"/>
        <v>-23259.5</v>
      </c>
      <c r="T59" s="40">
        <f t="shared" si="10"/>
        <v>-24561.1</v>
      </c>
      <c r="U59" s="40">
        <f t="shared" si="10"/>
        <v>-25954.2</v>
      </c>
      <c r="V59" s="40">
        <f t="shared" si="10"/>
        <v>-27266.300000000003</v>
      </c>
      <c r="W59" s="40">
        <f t="shared" si="10"/>
        <v>-28551.9</v>
      </c>
      <c r="X59" s="40">
        <f t="shared" si="10"/>
        <v>-29475.599999999999</v>
      </c>
      <c r="Y59" s="40">
        <f t="shared" si="10"/>
        <v>-29858.1</v>
      </c>
      <c r="Z59" s="40">
        <f t="shared" si="10"/>
        <v>-29900.5</v>
      </c>
      <c r="AA59" s="40">
        <f t="shared" si="10"/>
        <v>-29223.7</v>
      </c>
      <c r="AB59" s="40">
        <f t="shared" si="10"/>
        <v>-28436.9</v>
      </c>
      <c r="AC59" s="40">
        <f t="shared" si="10"/>
        <v>-27650.400000000001</v>
      </c>
      <c r="AD59" s="40">
        <f t="shared" si="10"/>
        <v>-27748.2</v>
      </c>
      <c r="AE59" s="40">
        <f t="shared" si="10"/>
        <v>-27852</v>
      </c>
      <c r="AF59" s="40">
        <f t="shared" si="10"/>
        <v>-27993.7</v>
      </c>
    </row>
    <row r="60" spans="1:32" x14ac:dyDescent="0.25">
      <c r="A60" s="40" t="s">
        <v>229</v>
      </c>
      <c r="D60" s="40">
        <f t="shared" ref="D60:AF60" si="11">SUM(D57:D59)</f>
        <v>70023.799999999988</v>
      </c>
      <c r="E60" s="40">
        <f t="shared" si="11"/>
        <v>69859.5</v>
      </c>
      <c r="F60" s="40">
        <f t="shared" si="11"/>
        <v>69242.7</v>
      </c>
      <c r="G60" s="40">
        <f t="shared" si="11"/>
        <v>67553</v>
      </c>
      <c r="H60" s="40">
        <f t="shared" si="11"/>
        <v>64937.799999999996</v>
      </c>
      <c r="I60" s="40">
        <f t="shared" si="11"/>
        <v>61485.2</v>
      </c>
      <c r="J60" s="40">
        <f t="shared" si="11"/>
        <v>58512.4</v>
      </c>
      <c r="K60" s="40">
        <f t="shared" si="11"/>
        <v>55598.799999999988</v>
      </c>
      <c r="L60" s="40">
        <f t="shared" si="11"/>
        <v>53220.30000000001</v>
      </c>
      <c r="M60" s="40">
        <f t="shared" si="11"/>
        <v>49960.799999999996</v>
      </c>
      <c r="N60" s="40">
        <f t="shared" si="11"/>
        <v>46595.6</v>
      </c>
      <c r="O60" s="40">
        <f t="shared" si="11"/>
        <v>43463.799999999996</v>
      </c>
      <c r="P60" s="40">
        <f t="shared" si="11"/>
        <v>40551.900000000009</v>
      </c>
      <c r="Q60" s="40">
        <f t="shared" si="11"/>
        <v>37840.300000000003</v>
      </c>
      <c r="R60" s="40">
        <f t="shared" si="11"/>
        <v>35899.799999999988</v>
      </c>
      <c r="S60" s="40">
        <f t="shared" si="11"/>
        <v>32854.199999999997</v>
      </c>
      <c r="T60" s="40">
        <f t="shared" si="11"/>
        <v>30781.300000000003</v>
      </c>
      <c r="U60" s="40">
        <f t="shared" si="11"/>
        <v>28601.8</v>
      </c>
      <c r="V60" s="40">
        <f t="shared" si="11"/>
        <v>26482.5</v>
      </c>
      <c r="W60" s="40">
        <f t="shared" si="11"/>
        <v>24669.1</v>
      </c>
      <c r="X60" s="40">
        <f t="shared" si="11"/>
        <v>23220.300000000003</v>
      </c>
      <c r="Y60" s="40">
        <f t="shared" si="11"/>
        <v>22313.599999999999</v>
      </c>
      <c r="Z60" s="40">
        <f t="shared" si="11"/>
        <v>21748.100000000006</v>
      </c>
      <c r="AA60" s="40">
        <f t="shared" si="11"/>
        <v>21897.600000000002</v>
      </c>
      <c r="AB60" s="40">
        <f t="shared" si="11"/>
        <v>22241.800000000003</v>
      </c>
      <c r="AC60" s="40">
        <f t="shared" si="11"/>
        <v>22586</v>
      </c>
      <c r="AD60" s="40">
        <f t="shared" si="11"/>
        <v>22045.999999999996</v>
      </c>
      <c r="AE60" s="40">
        <f t="shared" si="11"/>
        <v>21495</v>
      </c>
      <c r="AF60" s="40">
        <f t="shared" si="11"/>
        <v>20906.199999999993</v>
      </c>
    </row>
    <row r="61" spans="1:32" x14ac:dyDescent="0.25">
      <c r="A61" s="40" t="s">
        <v>230</v>
      </c>
      <c r="D61" s="40">
        <f t="shared" ref="D61:AF61" si="12">D58+D59</f>
        <v>35086.699999999997</v>
      </c>
      <c r="E61" s="40">
        <f t="shared" si="12"/>
        <v>34929.800000000003</v>
      </c>
      <c r="F61" s="40">
        <f t="shared" si="12"/>
        <v>34332.6</v>
      </c>
      <c r="G61" s="40">
        <f t="shared" si="12"/>
        <v>32698.6</v>
      </c>
      <c r="H61" s="40">
        <f t="shared" si="12"/>
        <v>30203.199999999997</v>
      </c>
      <c r="I61" s="40">
        <f t="shared" si="12"/>
        <v>26822.1</v>
      </c>
      <c r="J61" s="40">
        <f t="shared" si="12"/>
        <v>23928.100000000006</v>
      </c>
      <c r="K61" s="40">
        <f t="shared" si="12"/>
        <v>21172.299999999988</v>
      </c>
      <c r="L61" s="40">
        <f t="shared" si="12"/>
        <v>18979.200000000004</v>
      </c>
      <c r="M61" s="40">
        <f t="shared" si="12"/>
        <v>16471.699999999997</v>
      </c>
      <c r="N61" s="40">
        <f t="shared" si="12"/>
        <v>13684.199999999997</v>
      </c>
      <c r="O61" s="40">
        <f t="shared" si="12"/>
        <v>11350.799999999996</v>
      </c>
      <c r="P61" s="40">
        <f t="shared" si="12"/>
        <v>9139.9000000000051</v>
      </c>
      <c r="Q61" s="40">
        <f t="shared" si="12"/>
        <v>7119.6999999999971</v>
      </c>
      <c r="R61" s="40">
        <f t="shared" si="12"/>
        <v>5549.299999999992</v>
      </c>
      <c r="S61" s="40">
        <f t="shared" si="12"/>
        <v>2953.3999999999978</v>
      </c>
      <c r="T61" s="40">
        <f t="shared" si="12"/>
        <v>1321.0000000000036</v>
      </c>
      <c r="U61" s="40">
        <f t="shared" si="12"/>
        <v>-402.30000000000291</v>
      </c>
      <c r="V61" s="40">
        <f t="shared" si="12"/>
        <v>-2047.6000000000022</v>
      </c>
      <c r="W61" s="40">
        <f t="shared" si="12"/>
        <v>-3666.6000000000022</v>
      </c>
      <c r="X61" s="40">
        <f t="shared" si="12"/>
        <v>-4924.0999999999985</v>
      </c>
      <c r="Y61" s="40">
        <f t="shared" si="12"/>
        <v>-5640.2000000000044</v>
      </c>
      <c r="Z61" s="40">
        <f t="shared" si="12"/>
        <v>-6017.1999999999935</v>
      </c>
      <c r="AA61" s="40">
        <f t="shared" si="12"/>
        <v>-5675.5999999999985</v>
      </c>
      <c r="AB61" s="40">
        <f t="shared" si="12"/>
        <v>-5225.2999999999956</v>
      </c>
      <c r="AC61" s="40">
        <f t="shared" si="12"/>
        <v>-4775.4000000000015</v>
      </c>
      <c r="AD61" s="40">
        <f t="shared" si="12"/>
        <v>-5210.6000000000058</v>
      </c>
      <c r="AE61" s="40">
        <f t="shared" si="12"/>
        <v>-5652.7999999999993</v>
      </c>
      <c r="AF61" s="40">
        <f t="shared" si="12"/>
        <v>-6134.5000000000073</v>
      </c>
    </row>
    <row r="63" spans="1:32" x14ac:dyDescent="0.25">
      <c r="Q63" s="37">
        <f>Q58/E58</f>
        <v>0.66243383895532715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8D75BBA27B104794ED37320E9E673E" ma:contentTypeVersion="9" ma:contentTypeDescription="Create a new document." ma:contentTypeScope="" ma:versionID="f152bdfe1c582035c588538b6036a23f">
  <xsd:schema xmlns:xsd="http://www.w3.org/2001/XMLSchema" xmlns:xs="http://www.w3.org/2001/XMLSchema" xmlns:p="http://schemas.microsoft.com/office/2006/metadata/properties" xmlns:ns2="58a6f171-52cb-4404-b47d-af1c8daf8fd1" xmlns:ns3="8670e516-b8ce-4d0b-944a-cee4985e1002" targetNamespace="http://schemas.microsoft.com/office/2006/metadata/properties" ma:root="true" ma:fieldsID="b546e7a497b462f83e60bd4f458e8672" ns2:_="" ns3:_="">
    <xsd:import namespace="58a6f171-52cb-4404-b47d-af1c8daf8fd1"/>
    <xsd:import namespace="8670e516-b8ce-4d0b-944a-cee4985e1002"/>
    <xsd:element name="properties">
      <xsd:complexType>
        <xsd:sequence>
          <xsd:element name="documentManagement">
            <xsd:complexType>
              <xsd:all>
                <xsd:element ref="ns2:_dlc_DocIdUrl" minOccurs="0"/>
                <xsd:element ref="ns2:_dlc_DocId" minOccurs="0"/>
                <xsd:element ref="ns2:_dlc_DocIdPersistId" minOccurs="0"/>
                <xsd:element ref="ns3:lcf76f155ced4ddcb4097134ff3c332f" minOccurs="0"/>
                <xsd:element ref="ns2:TaxCatchAll" minOccurs="0"/>
                <xsd:element ref="ns3:InScope_x003f_" minOccurs="0"/>
                <xsd:element ref="ns3:Releaseinfull_x003f_" minOccurs="0"/>
                <xsd:element ref="ns3:Withholdgrounds" minOccurs="0"/>
                <xsd:element ref="ns3:Inscope"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a6f171-52cb-4404-b47d-af1c8daf8fd1" elementFormDefault="qualified">
    <xsd:import namespace="http://schemas.microsoft.com/office/2006/documentManagement/types"/>
    <xsd:import namespace="http://schemas.microsoft.com/office/infopath/2007/PartnerControls"/>
    <xsd:element name="_dlc_DocIdUrl" ma:index="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8" nillable="true" ma:displayName="Document ID Value" ma:description="The value of the document ID assigned to this item." ma:hidden="true" ma:internalName="_dlc_DocId" ma:readOnly="true">
      <xsd:simpleType>
        <xsd:restriction base="dms:Text"/>
      </xsd:simple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2" nillable="true" ma:displayName="Taxonomy Catch All Column" ma:hidden="true" ma:list="{4ccefaf0-83de-4a62-8cc9-ce0546752b78}" ma:internalName="TaxCatchAll" ma:showField="CatchAllData" ma:web="62f1fba9-5276-4610-b149-ea965384885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70e516-b8ce-4d0b-944a-cee4985e1002" elementFormDefault="qualified">
    <xsd:import namespace="http://schemas.microsoft.com/office/2006/documentManagement/types"/>
    <xsd:import namespace="http://schemas.microsoft.com/office/infopath/2007/PartnerControls"/>
    <xsd:element name="lcf76f155ced4ddcb4097134ff3c332f" ma:index="11" nillable="true" ma:displayName="Image Tags_0" ma:hidden="true" ma:internalName="lcf76f155ced4ddcb4097134ff3c332f">
      <xsd:simpleType>
        <xsd:restriction base="dms:Note"/>
      </xsd:simpleType>
    </xsd:element>
    <xsd:element name="InScope_x003f_" ma:index="13" nillable="true" ma:displayName="In Scope?" ma:format="Dropdown" ma:internalName="InScope_x003f_">
      <xsd:simpleType>
        <xsd:restriction base="dms:Text">
          <xsd:maxLength value="255"/>
        </xsd:restriction>
      </xsd:simpleType>
    </xsd:element>
    <xsd:element name="Releaseinfull_x003f_" ma:index="14" nillable="true" ma:displayName="Release in full?" ma:format="Dropdown" ma:internalName="Releaseinfull_x003f_">
      <xsd:simpleType>
        <xsd:restriction base="dms:Text">
          <xsd:maxLength value="255"/>
        </xsd:restriction>
      </xsd:simpleType>
    </xsd:element>
    <xsd:element name="Withholdgrounds" ma:index="15" nillable="true" ma:displayName="Withhold grounds" ma:format="Dropdown" ma:internalName="Withholdgrounds">
      <xsd:simpleType>
        <xsd:restriction base="dms:Text">
          <xsd:maxLength value="255"/>
        </xsd:restriction>
      </xsd:simpleType>
    </xsd:element>
    <xsd:element name="Inscope" ma:index="16" nillable="true" ma:displayName="In scope" ma:format="Dropdown" ma:internalName="Inscope">
      <xsd:simpleType>
        <xsd:restriction base="dms:Text">
          <xsd:maxLength value="255"/>
        </xsd:restriction>
      </xsd:simpleType>
    </xsd:element>
    <xsd:element name="_Flow_SignoffStatus" ma:index="17"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ithholdgrounds xmlns="8670e516-b8ce-4d0b-944a-cee4985e1002" xsi:nil="true"/>
    <Releaseinfull_x003f_ xmlns="8670e516-b8ce-4d0b-944a-cee4985e1002" xsi:nil="true"/>
    <_dlc_DocId xmlns="58a6f171-52cb-4404-b47d-af1c8daf8fd1">ECM-1957364731-227892</_dlc_DocId>
    <_Flow_SignoffStatus xmlns="8670e516-b8ce-4d0b-944a-cee4985e1002" xsi:nil="true"/>
    <InScope_x003f_ xmlns="8670e516-b8ce-4d0b-944a-cee4985e1002" xsi:nil="true"/>
    <Inscope xmlns="8670e516-b8ce-4d0b-944a-cee4985e1002" xsi:nil="true"/>
    <_dlc_DocIdUrl xmlns="58a6f171-52cb-4404-b47d-af1c8daf8fd1">
      <Url>https://ministryforenvironment.sharepoint.com/sites/ECM-MS-TM/_layouts/15/DocIdRedir.aspx?ID=ECM-1957364731-227892</Url>
      <Description>ECM-1957364731-227892</Description>
    </_dlc_DocIdUrl>
    <lcf76f155ced4ddcb4097134ff3c332f xmlns="8670e516-b8ce-4d0b-944a-cee4985e1002" xsi:nil="true"/>
    <TaxCatchAll xmlns="58a6f171-52cb-4404-b47d-af1c8daf8fd1" xsi:nil="true"/>
  </documentManagement>
</p:properties>
</file>

<file path=customXml/itemProps1.xml><?xml version="1.0" encoding="utf-8"?>
<ds:datastoreItem xmlns:ds="http://schemas.openxmlformats.org/officeDocument/2006/customXml" ds:itemID="{7E9BFB19-5B54-4F57-9993-B91861FEE90C}"/>
</file>

<file path=customXml/itemProps2.xml><?xml version="1.0" encoding="utf-8"?>
<ds:datastoreItem xmlns:ds="http://schemas.openxmlformats.org/officeDocument/2006/customXml" ds:itemID="{F8B41AF2-FD9F-46A9-BC6B-69EB3F6E259D}"/>
</file>

<file path=customXml/itemProps3.xml><?xml version="1.0" encoding="utf-8"?>
<ds:datastoreItem xmlns:ds="http://schemas.openxmlformats.org/officeDocument/2006/customXml" ds:itemID="{69147623-B1BD-419F-AAE6-F0F31DDB7227}"/>
</file>

<file path=customXml/itemProps4.xml><?xml version="1.0" encoding="utf-8"?>
<ds:datastoreItem xmlns:ds="http://schemas.openxmlformats.org/officeDocument/2006/customXml" ds:itemID="{6E1581BA-DC8B-432E-802C-05E41DA556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Charts</vt:lpstr>
      </vt:variant>
      <vt:variant>
        <vt:i4>2</vt:i4>
      </vt:variant>
    </vt:vector>
  </HeadingPairs>
  <TitlesOfParts>
    <vt:vector size="19" baseType="lpstr">
      <vt:lpstr>Coversheet - NDC Scenarios</vt:lpstr>
      <vt:lpstr>Fourth Pathway 2</vt:lpstr>
      <vt:lpstr>Fourth Pathway 2 GHG</vt:lpstr>
      <vt:lpstr>NDC 51%</vt:lpstr>
      <vt:lpstr>NDC 51% GHG</vt:lpstr>
      <vt:lpstr>NDC 55% (continue)</vt:lpstr>
      <vt:lpstr>NDC 55% (continue) GHG</vt:lpstr>
      <vt:lpstr>NDC 55% (revert)</vt:lpstr>
      <vt:lpstr>NDC 55% (revert) GHG</vt:lpstr>
      <vt:lpstr>Section Marker</vt:lpstr>
      <vt:lpstr>HH types</vt:lpstr>
      <vt:lpstr>Industry Aggregation</vt:lpstr>
      <vt:lpstr>Baseline levels</vt:lpstr>
      <vt:lpstr>Charts GHG</vt:lpstr>
      <vt:lpstr>Charts economic</vt:lpstr>
      <vt:lpstr>Charts household</vt:lpstr>
      <vt:lpstr>Household Pivot old</vt:lpstr>
      <vt:lpstr>Chart1</vt:lpstr>
      <vt:lpstr>Household pivot chart old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2025-03-04T19:48:57Z</dcterms:created>
  <dcterms:modified xsi:type="dcterms:W3CDTF">2025-03-04T19:49:42Z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dda6cc-d61d-4fd2-bf18-9b3017d931cc_Enabled">
    <vt:lpwstr>true</vt:lpwstr>
  </property>
  <property fmtid="{D5CDD505-2E9C-101B-9397-08002B2CF9AE}" pid="3" name="MSIP_Label_52dda6cc-d61d-4fd2-bf18-9b3017d931cc_SetDate">
    <vt:lpwstr>2025-03-04T19:49:21Z</vt:lpwstr>
  </property>
  <property fmtid="{D5CDD505-2E9C-101B-9397-08002B2CF9AE}" pid="4" name="MSIP_Label_52dda6cc-d61d-4fd2-bf18-9b3017d931cc_Method">
    <vt:lpwstr>Privileged</vt:lpwstr>
  </property>
  <property fmtid="{D5CDD505-2E9C-101B-9397-08002B2CF9AE}" pid="5" name="MSIP_Label_52dda6cc-d61d-4fd2-bf18-9b3017d931cc_Name">
    <vt:lpwstr>[UNCLASSIFIED]</vt:lpwstr>
  </property>
  <property fmtid="{D5CDD505-2E9C-101B-9397-08002B2CF9AE}" pid="6" name="MSIP_Label_52dda6cc-d61d-4fd2-bf18-9b3017d931cc_SiteId">
    <vt:lpwstr>761dd003-d4ff-4049-8a72-8549b20fcbb1</vt:lpwstr>
  </property>
  <property fmtid="{D5CDD505-2E9C-101B-9397-08002B2CF9AE}" pid="7" name="MSIP_Label_52dda6cc-d61d-4fd2-bf18-9b3017d931cc_ActionId">
    <vt:lpwstr>573f56c3-019d-4e67-bdaf-1b41b9e2c37b</vt:lpwstr>
  </property>
  <property fmtid="{D5CDD505-2E9C-101B-9397-08002B2CF9AE}" pid="8" name="MSIP_Label_52dda6cc-d61d-4fd2-bf18-9b3017d931cc_ContentBits">
    <vt:lpwstr>0</vt:lpwstr>
  </property>
  <property fmtid="{D5CDD505-2E9C-101B-9397-08002B2CF9AE}" pid="9" name="MSIP_Label_52dda6cc-d61d-4fd2-bf18-9b3017d931cc_Tag">
    <vt:lpwstr>10, 0, 1, 1</vt:lpwstr>
  </property>
  <property fmtid="{D5CDD505-2E9C-101B-9397-08002B2CF9AE}" pid="10" name="MediaServiceImageTags">
    <vt:lpwstr/>
  </property>
  <property fmtid="{D5CDD505-2E9C-101B-9397-08002B2CF9AE}" pid="11" name="ContentTypeId">
    <vt:lpwstr>0x010100EA8D75BBA27B104794ED37320E9E673E</vt:lpwstr>
  </property>
  <property fmtid="{D5CDD505-2E9C-101B-9397-08002B2CF9AE}" pid="12" name="_dlc_DocIdItemGuid">
    <vt:lpwstr>75fd62a7-c7a5-4457-8c3b-bdbd5cb0ef76</vt:lpwstr>
  </property>
</Properties>
</file>