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603"/>
  <workbookPr defaultThemeVersion="166925"/>
  <mc:AlternateContent xmlns:mc="http://schemas.openxmlformats.org/markup-compatibility/2006">
    <mc:Choice Requires="x15">
      <x15ac:absPath xmlns:x15ac="http://schemas.microsoft.com/office/spreadsheetml/2010/11/ac" url="\\mfeprodfps01\polglaset$\Desktop\versions of risk assessment guidance\"/>
    </mc:Choice>
  </mc:AlternateContent>
  <xr:revisionPtr revIDLastSave="0" documentId="8_{04CD5BDE-5947-4262-9E2E-BD13ED937E9C}" xr6:coauthVersionLast="47" xr6:coauthVersionMax="47" xr10:uidLastSave="{00000000-0000-0000-0000-000000000000}"/>
  <bookViews>
    <workbookView xWindow="-120" yWindow="-16320" windowWidth="29040" windowHeight="15840" firstSheet="1" activeTab="1" xr2:uid="{2EA19AB1-F7F5-4539-B3E7-0CB66DADF696}"/>
  </bookViews>
  <sheets>
    <sheet name="Exposure Vulnerability Risk" sheetId="1" r:id="rId1"/>
    <sheet name="Validation" sheetId="2" r:id="rId2"/>
  </sheets>
  <definedNames>
    <definedName name="table.risk.IPCC">'Exposure Vulnerability Risk'!$A$5:$V$10</definedName>
    <definedName name="table.risk.ISO31000">#REF!</definedName>
    <definedName name="v.Exposure">Validation!$B$4:$B$7</definedName>
    <definedName name="v.IPCC.adaptcap">Validation!$B$16:$C$19</definedName>
    <definedName name="v.IPCC.risk">Validation!$I$10:$J$25</definedName>
    <definedName name="v.IPCC.Sensitivity">Validation!$B$22:$C$25</definedName>
    <definedName name="v.IPCC.Vul">Validation!$F$10:$G$21</definedName>
    <definedName name="v.IPCC.Vul.Code">Validation!$B$22:$C$25</definedName>
    <definedName name="v.ISO31000.Consequence">Validation!$M$28:$N$32</definedName>
    <definedName name="v.ISO31000.Likelihood">Validation!#REF!</definedName>
    <definedName name="v.ISO31000.Risk">Validation!#REF!</definedName>
    <definedName name="v.risk.code">Validation!$B$35:$C$38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5" i="1" l="1"/>
  <c r="S5" i="1" s="1"/>
  <c r="Q6" i="1"/>
  <c r="R6" i="1" s="1"/>
  <c r="Q7" i="1"/>
  <c r="S7" i="1" s="1"/>
  <c r="Q8" i="1"/>
  <c r="R8" i="1" s="1"/>
  <c r="Q9" i="1"/>
  <c r="S9" i="1" s="1"/>
  <c r="R5" i="1" l="1"/>
  <c r="V5" i="1"/>
  <c r="U5" i="1"/>
  <c r="T5" i="1"/>
  <c r="T9" i="1"/>
  <c r="V7" i="1"/>
  <c r="R9" i="1"/>
  <c r="U9" i="1"/>
  <c r="T7" i="1"/>
  <c r="R7" i="1"/>
  <c r="V8" i="1"/>
  <c r="V6" i="1"/>
  <c r="U8" i="1"/>
  <c r="U6" i="1"/>
  <c r="V9" i="1"/>
  <c r="U7" i="1"/>
  <c r="T8" i="1"/>
  <c r="T6" i="1"/>
  <c r="S8" i="1"/>
  <c r="S6" i="1"/>
  <c r="Q10" i="1"/>
  <c r="R10" i="1"/>
  <c r="S10" i="1"/>
  <c r="T10" i="1"/>
  <c r="U10" i="1"/>
  <c r="V10" i="1"/>
  <c r="O21" i="2"/>
  <c r="P21" i="2"/>
  <c r="Q21" i="2"/>
  <c r="R21" i="2"/>
  <c r="O22" i="2"/>
  <c r="P22" i="2"/>
  <c r="Q22" i="2"/>
  <c r="R22" i="2"/>
  <c r="O23" i="2"/>
  <c r="P23" i="2"/>
  <c r="Q23" i="2"/>
  <c r="R23" i="2"/>
  <c r="P20" i="2"/>
  <c r="Q20" i="2"/>
  <c r="R20" i="2"/>
  <c r="O20" i="2"/>
  <c r="O14" i="2"/>
  <c r="P14" i="2"/>
  <c r="Q14" i="2"/>
  <c r="R14" i="2"/>
  <c r="O13" i="2"/>
  <c r="P13" i="2"/>
  <c r="Q13" i="2"/>
  <c r="R13" i="2"/>
  <c r="P12" i="2"/>
  <c r="Q12" i="2"/>
  <c r="R12" i="2"/>
  <c r="O12" i="2"/>
  <c r="V11" i="1"/>
  <c r="V12" i="1"/>
  <c r="V13" i="1"/>
  <c r="V14" i="1"/>
  <c r="V15" i="1"/>
  <c r="V16" i="1"/>
  <c r="V17" i="1"/>
  <c r="V18" i="1"/>
  <c r="U11" i="1"/>
  <c r="U12" i="1"/>
  <c r="U13" i="1"/>
  <c r="U14" i="1"/>
  <c r="U15" i="1"/>
  <c r="U16" i="1"/>
  <c r="U17" i="1"/>
  <c r="U18" i="1"/>
  <c r="T11" i="1"/>
  <c r="T12" i="1"/>
  <c r="T13" i="1"/>
  <c r="T14" i="1"/>
  <c r="T15" i="1"/>
  <c r="T16" i="1"/>
  <c r="T17" i="1"/>
  <c r="T18" i="1"/>
  <c r="S11" i="1"/>
  <c r="S12" i="1"/>
  <c r="S13" i="1"/>
  <c r="R11" i="1"/>
  <c r="R12" i="1"/>
  <c r="R13" i="1" l="1"/>
  <c r="R14" i="1"/>
  <c r="S14" i="1"/>
  <c r="R15" i="1"/>
  <c r="S15" i="1"/>
  <c r="R16" i="1"/>
  <c r="S16" i="1"/>
  <c r="R17" i="1"/>
  <c r="S17" i="1"/>
  <c r="R18" i="1"/>
  <c r="S18" i="1"/>
  <c r="R19" i="1"/>
  <c r="S19" i="1"/>
  <c r="T19" i="1"/>
  <c r="U19" i="1"/>
  <c r="V19" i="1"/>
  <c r="R20" i="1"/>
  <c r="S20" i="1"/>
  <c r="T20" i="1"/>
  <c r="U20" i="1"/>
  <c r="V20" i="1"/>
  <c r="R21" i="1"/>
  <c r="S21" i="1"/>
  <c r="T21" i="1"/>
  <c r="U21" i="1"/>
  <c r="V21" i="1"/>
  <c r="R22" i="1"/>
  <c r="S22" i="1"/>
  <c r="T22" i="1"/>
  <c r="U22" i="1"/>
  <c r="V22" i="1"/>
  <c r="R23" i="1"/>
  <c r="S23" i="1"/>
  <c r="T23" i="1"/>
  <c r="U23" i="1"/>
  <c r="V23" i="1"/>
  <c r="R24" i="1"/>
  <c r="S24" i="1"/>
  <c r="T24" i="1"/>
  <c r="U24" i="1"/>
  <c r="V24" i="1"/>
  <c r="R25" i="1"/>
  <c r="S25" i="1"/>
  <c r="T25" i="1"/>
  <c r="U25" i="1"/>
  <c r="V25" i="1"/>
  <c r="R26" i="1"/>
  <c r="S26" i="1"/>
  <c r="T26" i="1"/>
  <c r="U26" i="1"/>
  <c r="V26" i="1"/>
  <c r="Q12" i="1"/>
  <c r="Q13" i="1"/>
  <c r="Q14"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Katherine Cowper-Heays</author>
  </authors>
  <commentList>
    <comment ref="Q3" authorId="0" shapeId="0" xr:uid="{0E5F24F2-4C52-4078-9F0A-515A7F4EE330}">
      <text>
        <r>
          <rPr>
            <sz val="9"/>
            <color indexed="81"/>
            <rFont val="Tahoma"/>
            <family val="2"/>
          </rPr>
          <t>Vulnerability rating automatically results from rating given to sensitivity and  adaptive capacity. 
Vulnerability is assumed to be constant across timeframes. If vulnerability was deemed to change over time then the template can be ammended to suit.</t>
        </r>
      </text>
    </comment>
    <comment ref="R3" authorId="0" shapeId="0" xr:uid="{9E8CCD88-815C-4F67-A7C1-F1FF389AD36C}">
      <text>
        <r>
          <rPr>
            <sz val="9"/>
            <color indexed="81"/>
            <rFont val="Tahoma"/>
            <family val="2"/>
          </rPr>
          <t xml:space="preserve">Risk rating automatically results from ratings given to exposure, sensitivity and adaptive capacity
</t>
        </r>
      </text>
    </comment>
  </commentList>
</comments>
</file>

<file path=xl/sharedStrings.xml><?xml version="1.0" encoding="utf-8"?>
<sst xmlns="http://schemas.openxmlformats.org/spreadsheetml/2006/main" count="234" uniqueCount="119">
  <si>
    <t>Risk assessment workbook for direct climate risks</t>
  </si>
  <si>
    <t>Risk_ID</t>
  </si>
  <si>
    <t>Climate hazard</t>
  </si>
  <si>
    <t>Element at risk</t>
  </si>
  <si>
    <t>Risk statement</t>
  </si>
  <si>
    <t>Risk description</t>
  </si>
  <si>
    <t>Potential downstream (cascading) impacts</t>
  </si>
  <si>
    <t>Exposure</t>
  </si>
  <si>
    <t>Exposure rating justification / comments</t>
  </si>
  <si>
    <t>Sensitivity</t>
  </si>
  <si>
    <t>Sensitivity rating justification / comments</t>
  </si>
  <si>
    <t>Adaptive capacity</t>
  </si>
  <si>
    <t>Adaptive capacity rating justification / comments</t>
  </si>
  <si>
    <t>Vulnerability</t>
  </si>
  <si>
    <t xml:space="preserve">Risk </t>
  </si>
  <si>
    <t>Consequence rating</t>
  </si>
  <si>
    <t>Consequence rating justification/ comments</t>
  </si>
  <si>
    <t>Present</t>
  </si>
  <si>
    <t>Mid 
2050
RCP4.5</t>
  </si>
  <si>
    <t>Mid 
2050
RCP8.5</t>
  </si>
  <si>
    <t>Long 2100
RCP4.5</t>
  </si>
  <si>
    <t>Long 2100
RCP8.5</t>
  </si>
  <si>
    <t>Sea level rise, coastal flooding</t>
  </si>
  <si>
    <t>State Highway network</t>
  </si>
  <si>
    <t xml:space="preserve">Risk to the state highway network due to sea level rise &amp; coastal flooding </t>
  </si>
  <si>
    <t>State highway network follows the coast and is at risk from sea level rise which, combined with severe weather and high tides, causing damage and outages.</t>
  </si>
  <si>
    <t xml:space="preserve">Include text as relevant relating to downstream impacts across, for example, the four well-beings (Economic, Cultural, Environmental, and Social). </t>
  </si>
  <si>
    <t>Low</t>
  </si>
  <si>
    <t>Moderate</t>
  </si>
  <si>
    <t>High</t>
  </si>
  <si>
    <t>Extreme</t>
  </si>
  <si>
    <t>Include text as relevant</t>
  </si>
  <si>
    <t>Medium</t>
  </si>
  <si>
    <t>Major</t>
  </si>
  <si>
    <t>Changes in rainfall</t>
  </si>
  <si>
    <t>Agriculture/ horticulture</t>
  </si>
  <si>
    <t>Risk to agriculture/horticulture due to changes in rainfall/ drought</t>
  </si>
  <si>
    <t xml:space="preserve">To grow commercial and other crops requires year-round water supplies. </t>
  </si>
  <si>
    <t>Inland flooding</t>
  </si>
  <si>
    <t>Water quality</t>
  </si>
  <si>
    <t xml:space="preserve">Risk to water quality due to inland flooding </t>
  </si>
  <si>
    <t>Flood water over agri land mobilises contaminants into receiving envs (including from e.g drains/effluent ponds/ dairy infrastructure).</t>
  </si>
  <si>
    <t>Higher temperature (including increased hot days)</t>
  </si>
  <si>
    <t>Natural ecosystems</t>
  </si>
  <si>
    <t xml:space="preserve">Risk to natural ecosystems due to higher temperatures. </t>
  </si>
  <si>
    <t>Warmer conditions will enable / assist both new pest incursions and naturalisations of sub-topical/topical organisms</t>
  </si>
  <si>
    <t>Extreme weather (wind and storms)</t>
  </si>
  <si>
    <t>Stormwater network</t>
  </si>
  <si>
    <t>Risk to urban stormwater networks being overwhelmed due to extreme weather events leading to flooding.</t>
  </si>
  <si>
    <r>
      <t>Increased storms create possibility stormwater systems are more likely to be overwhelmed, increasing flood risk</t>
    </r>
    <r>
      <rPr>
        <sz val="8"/>
        <color rgb="FF000000"/>
        <rFont val="Calibri"/>
        <family val="2"/>
        <scheme val="minor"/>
      </rPr>
      <t> </t>
    </r>
  </si>
  <si>
    <t>Look-up tables</t>
  </si>
  <si>
    <t>Exposure Level</t>
  </si>
  <si>
    <t>Definition</t>
  </si>
  <si>
    <t>Descriptor</t>
  </si>
  <si>
    <t>&gt;75% of sector/element is exposed to the hazard</t>
  </si>
  <si>
    <t>Significant and widespread exposure of elements to the hazard</t>
  </si>
  <si>
    <t>50-75% of sector/element is exposed to the hazard</t>
  </si>
  <si>
    <t>High exposure of elements to the hazard</t>
  </si>
  <si>
    <t>25-50% of sector/element is exposed to the hazard</t>
  </si>
  <si>
    <t>Moderate exposure of elements to the hazard</t>
  </si>
  <si>
    <t>5-25% of sector/element is exposed to the hazard</t>
  </si>
  <si>
    <t>Isoloate elements are exposued to the hazard</t>
  </si>
  <si>
    <t>Sensitivity Level</t>
  </si>
  <si>
    <t>Code</t>
  </si>
  <si>
    <t>VulScore</t>
  </si>
  <si>
    <t>Vul</t>
  </si>
  <si>
    <t>Riskscore</t>
  </si>
  <si>
    <t>Risk</t>
  </si>
  <si>
    <t>sens/Vul score</t>
  </si>
  <si>
    <t>Extreme sesnsitivity to a given climate hazard</t>
  </si>
  <si>
    <t>VL1</t>
  </si>
  <si>
    <t>L1</t>
  </si>
  <si>
    <t>High sensitivity to a given climate hazard</t>
  </si>
  <si>
    <t>VL2</t>
  </si>
  <si>
    <t>L2</t>
  </si>
  <si>
    <t>Very low</t>
  </si>
  <si>
    <t>VL</t>
  </si>
  <si>
    <t>VL3</t>
  </si>
  <si>
    <t>VL4</t>
  </si>
  <si>
    <t>Moderate sensitivity to a given cliamte hazard</t>
  </si>
  <si>
    <t>L3</t>
  </si>
  <si>
    <t>L</t>
  </si>
  <si>
    <t>Little to no sensitivity</t>
  </si>
  <si>
    <t>L4</t>
  </si>
  <si>
    <t>M</t>
  </si>
  <si>
    <t>M1</t>
  </si>
  <si>
    <t>H</t>
  </si>
  <si>
    <t>Score</t>
  </si>
  <si>
    <t>M2</t>
  </si>
  <si>
    <t>High capacity to adapt</t>
  </si>
  <si>
    <t>M3</t>
  </si>
  <si>
    <t>Risk Table</t>
  </si>
  <si>
    <t>Medium capacity to adapt</t>
  </si>
  <si>
    <t>M4</t>
  </si>
  <si>
    <t>Low capacity to adapt</t>
  </si>
  <si>
    <t>H1</t>
  </si>
  <si>
    <t xml:space="preserve">Risk level </t>
  </si>
  <si>
    <t>Very low capacity to adapt</t>
  </si>
  <si>
    <t>H2</t>
  </si>
  <si>
    <t>E</t>
  </si>
  <si>
    <t>Extreme (4)</t>
  </si>
  <si>
    <t>H3</t>
  </si>
  <si>
    <t>High (3)</t>
  </si>
  <si>
    <t>Vulnerability Level</t>
  </si>
  <si>
    <t>H4</t>
  </si>
  <si>
    <t>Moderate (2)</t>
  </si>
  <si>
    <t>Extremely likely to be adversely affected, because the element/asset is highly sensitive to a given hazard, and has a very low capacity to adapt.</t>
  </si>
  <si>
    <t>E1</t>
  </si>
  <si>
    <t>Low (1)</t>
  </si>
  <si>
    <t>Highly likely to be adversely affected, because the element/asset is highly sensitive to a given hazard, and has a very low capacity to adapt.</t>
  </si>
  <si>
    <t>E2</t>
  </si>
  <si>
    <t>Moderately likely to be adversely affected, because the element/asset is moderately sensitive to a given hazard, and has a low, or moderate capacity, to adapt.</t>
  </si>
  <si>
    <t>E3</t>
  </si>
  <si>
    <t>Low likelihood of being adversely affected, because the element/asset has low sensitivity to a given hazard, and has a high capacity to adapt.</t>
  </si>
  <si>
    <t>E4</t>
  </si>
  <si>
    <t>Consequence</t>
  </si>
  <si>
    <t>Catastrophic</t>
  </si>
  <si>
    <t>Minor</t>
  </si>
  <si>
    <t>Insignificant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</si>
</sst>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b/>
      <sz val="10"/>
      <color theme="0"/>
      <name val="Calibri"/>
      <family val="2"/>
      <scheme val="minor"/>
    </font>
    <font>
      <sz val="10"/>
      <color theme="1"/>
      <name val="Calibri"/>
      <family val="2"/>
      <scheme val="minor"/>
    </font>
    <font>
      <sz val="10"/>
      <name val="Calibri"/>
      <family val="2"/>
      <scheme val="minor"/>
    </font>
    <font>
      <sz val="11"/>
      <name val="Calibri"/>
      <family val="2"/>
      <scheme val="minor"/>
    </font>
    <font>
      <b/>
      <sz val="11"/>
      <name val="Calibri"/>
      <family val="2"/>
      <scheme val="minor"/>
    </font>
    <font>
      <sz val="10"/>
      <color rgb="FF000000"/>
      <name val="Calibri"/>
      <family val="2"/>
      <scheme val="minor"/>
    </font>
    <font>
      <b/>
      <sz val="10"/>
      <color theme="1"/>
      <name val="Calibri"/>
      <family val="2"/>
      <scheme val="minor"/>
    </font>
    <font>
      <b/>
      <sz val="20"/>
      <color theme="1"/>
      <name val="Calibri"/>
      <family val="2"/>
      <scheme val="minor"/>
    </font>
    <font>
      <i/>
      <sz val="10"/>
      <color theme="1"/>
      <name val="Calibri"/>
      <family val="2"/>
      <scheme val="minor"/>
    </font>
    <font>
      <sz val="8"/>
      <color rgb="FF000000"/>
      <name val="Calibri"/>
      <family val="2"/>
      <scheme val="minor"/>
    </font>
    <font>
      <b/>
      <sz val="18"/>
      <color theme="1"/>
      <name val="Calibri"/>
      <family val="2"/>
      <scheme val="minor"/>
    </font>
    <font>
      <sz val="9"/>
      <color indexed="81"/>
      <name val="Tahoma"/>
      <family val="2"/>
    </font>
    <font>
      <b/>
      <sz val="10"/>
      <color rgb="FFFFFFFF"/>
      <name val="Calibri"/>
      <family val="2"/>
      <scheme val="minor"/>
    </font>
    <font>
      <sz val="8"/>
      <color theme="1"/>
      <name val="Calibri"/>
      <family val="2"/>
      <scheme val="minor"/>
    </font>
  </fonts>
  <fills count="17">
    <fill>
      <patternFill patternType="none"/>
    </fill>
    <fill>
      <patternFill patternType="gray125"/>
    </fill>
    <fill>
      <patternFill patternType="solid">
        <fgColor rgb="FF002060"/>
        <bgColor indexed="64"/>
      </patternFill>
    </fill>
    <fill>
      <patternFill patternType="solid">
        <fgColor theme="5" tint="0.79998168889431442"/>
        <bgColor indexed="64"/>
      </patternFill>
    </fill>
    <fill>
      <patternFill patternType="solid">
        <fgColor theme="3"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rgb="FFFFFF00"/>
        <bgColor indexed="64"/>
      </patternFill>
    </fill>
    <fill>
      <patternFill patternType="solid">
        <fgColor rgb="FF92D050"/>
        <bgColor indexed="64"/>
      </patternFill>
    </fill>
    <fill>
      <patternFill patternType="solid">
        <fgColor rgb="FFFFC000"/>
        <bgColor indexed="64"/>
      </patternFill>
    </fill>
    <fill>
      <patternFill patternType="solid">
        <fgColor rgb="FFFF0000"/>
        <bgColor indexed="64"/>
      </patternFill>
    </fill>
    <fill>
      <patternFill patternType="solid">
        <fgColor theme="0" tint="-0.14999847407452621"/>
        <bgColor indexed="64"/>
      </patternFill>
    </fill>
    <fill>
      <patternFill patternType="solid">
        <fgColor theme="5" tint="-0.249977111117893"/>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rgb="FF00B050"/>
        <bgColor indexed="64"/>
      </patternFill>
    </fill>
    <fill>
      <patternFill patternType="solid">
        <fgColor theme="2"/>
        <bgColor indexed="64"/>
      </patternFill>
    </fill>
  </fills>
  <borders count="41">
    <border>
      <left/>
      <right/>
      <top/>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auto="1"/>
      </left>
      <right style="medium">
        <color indexed="64"/>
      </right>
      <top style="thin">
        <color auto="1"/>
      </top>
      <bottom style="thin">
        <color auto="1"/>
      </bottom>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thin">
        <color auto="1"/>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
      <left style="thin">
        <color theme="0"/>
      </left>
      <right/>
      <top style="thin">
        <color theme="0"/>
      </top>
      <bottom/>
      <diagonal/>
    </border>
    <border>
      <left style="thin">
        <color theme="0"/>
      </left>
      <right/>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medium">
        <color rgb="FFFFFFFF"/>
      </left>
      <right style="medium">
        <color rgb="FFFFFFFF"/>
      </right>
      <top style="medium">
        <color rgb="FFFFFFFF"/>
      </top>
      <bottom style="medium">
        <color rgb="FFFFFFFF"/>
      </bottom>
      <diagonal/>
    </border>
    <border>
      <left/>
      <right style="medium">
        <color rgb="FFFFFFFF"/>
      </right>
      <top style="medium">
        <color rgb="FFFFFFFF"/>
      </top>
      <bottom style="medium">
        <color rgb="FFFFFFFF"/>
      </bottom>
      <diagonal/>
    </border>
    <border>
      <left/>
      <right/>
      <top style="medium">
        <color rgb="FFFFFFFF"/>
      </top>
      <bottom style="medium">
        <color rgb="FFFFFFFF"/>
      </bottom>
      <diagonal/>
    </border>
    <border>
      <left style="medium">
        <color rgb="FFFFFFFF"/>
      </left>
      <right style="medium">
        <color rgb="FFFFFFFF"/>
      </right>
      <top/>
      <bottom style="medium">
        <color rgb="FFFFFFFF"/>
      </bottom>
      <diagonal/>
    </border>
    <border>
      <left/>
      <right style="medium">
        <color rgb="FFFFFFFF"/>
      </right>
      <top/>
      <bottom style="medium">
        <color rgb="FFFFFFFF"/>
      </bottom>
      <diagonal/>
    </border>
    <border>
      <left/>
      <right/>
      <top/>
      <bottom style="medium">
        <color rgb="FFFFFFFF"/>
      </bottom>
      <diagonal/>
    </border>
    <border>
      <left style="medium">
        <color rgb="FFFFFFFF"/>
      </left>
      <right style="medium">
        <color rgb="FFFFFFFF"/>
      </right>
      <top/>
      <bottom/>
      <diagonal/>
    </border>
    <border>
      <left/>
      <right style="medium">
        <color rgb="FFFFFFFF"/>
      </right>
      <top/>
      <bottom/>
      <diagonal/>
    </border>
    <border>
      <left style="medium">
        <color rgb="FFFFFFFF"/>
      </left>
      <right/>
      <top style="medium">
        <color rgb="FFFFFFFF"/>
      </top>
      <bottom style="medium">
        <color rgb="FFFFFFFF"/>
      </bottom>
      <diagonal/>
    </border>
    <border>
      <left style="medium">
        <color rgb="FFFFFFFF"/>
      </left>
      <right style="medium">
        <color rgb="FFFFFFFF"/>
      </right>
      <top style="medium">
        <color rgb="FFFFFFFF"/>
      </top>
      <bottom/>
      <diagonal/>
    </border>
  </borders>
  <cellStyleXfs count="1">
    <xf numFmtId="0" fontId="0" fillId="0" borderId="0"/>
  </cellStyleXfs>
  <cellXfs count="144">
    <xf numFmtId="0" fontId="0" fillId="0" borderId="0" xfId="0"/>
    <xf numFmtId="0" fontId="3" fillId="2" borderId="4" xfId="0" applyFont="1" applyFill="1" applyBorder="1" applyAlignment="1">
      <alignment horizontal="left" vertical="center" wrapText="1"/>
    </xf>
    <xf numFmtId="0" fontId="3" fillId="2" borderId="5" xfId="0" applyFont="1" applyFill="1" applyBorder="1" applyAlignment="1">
      <alignment horizontal="left" vertical="center" wrapText="1"/>
    </xf>
    <xf numFmtId="0" fontId="0" fillId="11" borderId="6" xfId="0" applyFill="1" applyBorder="1" applyAlignment="1">
      <alignment horizontal="left" vertical="center" wrapText="1"/>
    </xf>
    <xf numFmtId="0" fontId="0" fillId="11" borderId="7" xfId="0" applyFill="1" applyBorder="1" applyAlignment="1">
      <alignment horizontal="left" vertical="center" wrapText="1"/>
    </xf>
    <xf numFmtId="0" fontId="5" fillId="11" borderId="7" xfId="0" applyFont="1" applyFill="1" applyBorder="1" applyAlignment="1">
      <alignment horizontal="left" vertical="center" wrapText="1"/>
    </xf>
    <xf numFmtId="0" fontId="5" fillId="11" borderId="10" xfId="0" applyFont="1" applyFill="1" applyBorder="1" applyAlignment="1">
      <alignment horizontal="left" vertical="center" wrapText="1"/>
    </xf>
    <xf numFmtId="0" fontId="0" fillId="11" borderId="9" xfId="0" applyFill="1" applyBorder="1" applyAlignment="1">
      <alignment horizontal="left" vertical="center" wrapText="1"/>
    </xf>
    <xf numFmtId="0" fontId="0" fillId="11" borderId="11" xfId="0" applyFill="1" applyBorder="1" applyAlignment="1">
      <alignment horizontal="left" vertical="center" wrapText="1"/>
    </xf>
    <xf numFmtId="0" fontId="0" fillId="11" borderId="10" xfId="0" applyFill="1" applyBorder="1" applyAlignment="1">
      <alignment horizontal="left" vertical="center" wrapText="1"/>
    </xf>
    <xf numFmtId="0" fontId="0" fillId="0" borderId="0" xfId="0" applyFill="1" applyBorder="1" applyAlignment="1">
      <alignment horizontal="left" vertical="center" wrapText="1"/>
    </xf>
    <xf numFmtId="0" fontId="3" fillId="0" borderId="0" xfId="0" applyFont="1" applyFill="1" applyBorder="1" applyAlignment="1">
      <alignment horizontal="left" vertical="center" wrapText="1"/>
    </xf>
    <xf numFmtId="0" fontId="0" fillId="0" borderId="13" xfId="0" applyBorder="1"/>
    <xf numFmtId="0" fontId="0" fillId="0" borderId="14" xfId="0" applyBorder="1"/>
    <xf numFmtId="0" fontId="0" fillId="0" borderId="15" xfId="0" applyBorder="1"/>
    <xf numFmtId="0" fontId="0" fillId="0" borderId="0" xfId="0" applyBorder="1"/>
    <xf numFmtId="0" fontId="0" fillId="0" borderId="16" xfId="0" applyBorder="1"/>
    <xf numFmtId="0" fontId="3" fillId="2" borderId="0" xfId="0" applyFont="1" applyFill="1" applyBorder="1"/>
    <xf numFmtId="0" fontId="0" fillId="11" borderId="15" xfId="0" applyFill="1" applyBorder="1"/>
    <xf numFmtId="0" fontId="0" fillId="11" borderId="0" xfId="0" applyFill="1" applyBorder="1"/>
    <xf numFmtId="0" fontId="3" fillId="2" borderId="15" xfId="0" applyFont="1" applyFill="1" applyBorder="1"/>
    <xf numFmtId="0" fontId="0" fillId="0" borderId="17" xfId="0" applyBorder="1"/>
    <xf numFmtId="0" fontId="0" fillId="0" borderId="18" xfId="0" applyBorder="1"/>
    <xf numFmtId="0" fontId="0" fillId="0" borderId="19" xfId="0" applyBorder="1"/>
    <xf numFmtId="0" fontId="0" fillId="0" borderId="0" xfId="0" applyBorder="1" applyAlignment="1">
      <alignment horizontal="left" vertical="center" wrapText="1"/>
    </xf>
    <xf numFmtId="0" fontId="0" fillId="0" borderId="16" xfId="0" applyBorder="1" applyAlignment="1">
      <alignment horizontal="left" vertical="center" wrapText="1"/>
    </xf>
    <xf numFmtId="0" fontId="5" fillId="11" borderId="0" xfId="0" applyFont="1" applyFill="1" applyBorder="1" applyAlignment="1">
      <alignment horizontal="left" vertical="center" wrapText="1"/>
    </xf>
    <xf numFmtId="0" fontId="4" fillId="2" borderId="20" xfId="0" applyFont="1" applyFill="1" applyBorder="1" applyAlignment="1">
      <alignment vertical="center" wrapText="1"/>
    </xf>
    <xf numFmtId="0" fontId="5" fillId="12" borderId="20" xfId="0" applyFont="1" applyFill="1" applyBorder="1" applyAlignment="1">
      <alignment horizontal="left" vertical="center" wrapText="1"/>
    </xf>
    <xf numFmtId="0" fontId="5" fillId="13" borderId="0" xfId="0" applyFont="1" applyFill="1" applyBorder="1" applyAlignment="1">
      <alignment horizontal="left" vertical="center" wrapText="1"/>
    </xf>
    <xf numFmtId="0" fontId="5" fillId="14" borderId="0" xfId="0" applyFont="1" applyFill="1" applyBorder="1" applyAlignment="1">
      <alignment horizontal="left" vertical="center" wrapText="1"/>
    </xf>
    <xf numFmtId="0" fontId="5" fillId="14" borderId="20" xfId="0" applyFont="1" applyFill="1" applyBorder="1" applyAlignment="1">
      <alignment horizontal="left" vertical="center" wrapText="1"/>
    </xf>
    <xf numFmtId="0" fontId="5" fillId="13" borderId="20" xfId="0" applyFont="1" applyFill="1" applyBorder="1" applyAlignment="1">
      <alignment horizontal="left" vertical="center" wrapText="1"/>
    </xf>
    <xf numFmtId="0" fontId="5" fillId="3" borderId="20" xfId="0" applyFont="1" applyFill="1" applyBorder="1" applyAlignment="1">
      <alignment horizontal="left" vertical="center" wrapText="1"/>
    </xf>
    <xf numFmtId="0" fontId="2" fillId="0" borderId="0" xfId="0" applyFont="1" applyBorder="1"/>
    <xf numFmtId="0" fontId="0" fillId="11" borderId="0" xfId="0" applyFill="1" applyBorder="1" applyAlignment="1">
      <alignment horizontal="center" vertical="center" wrapText="1"/>
    </xf>
    <xf numFmtId="0" fontId="0" fillId="11" borderId="0" xfId="0" applyFill="1" applyBorder="1" applyAlignment="1">
      <alignment horizontal="center"/>
    </xf>
    <xf numFmtId="0" fontId="0" fillId="11" borderId="0" xfId="0" applyFill="1" applyBorder="1" applyAlignment="1">
      <alignment horizontal="justify" vertical="center" wrapText="1"/>
    </xf>
    <xf numFmtId="0" fontId="0" fillId="11" borderId="0" xfId="0" applyFill="1" applyBorder="1" applyAlignment="1">
      <alignment horizontal="center" vertical="center"/>
    </xf>
    <xf numFmtId="0" fontId="2" fillId="7" borderId="0" xfId="0" applyFont="1" applyFill="1" applyBorder="1" applyAlignment="1">
      <alignment horizontal="center" vertical="center" wrapText="1"/>
    </xf>
    <xf numFmtId="0" fontId="2" fillId="10" borderId="0" xfId="0" applyFont="1" applyFill="1" applyBorder="1" applyAlignment="1">
      <alignment horizontal="center" vertical="center"/>
    </xf>
    <xf numFmtId="0" fontId="2" fillId="9" borderId="0" xfId="0" applyFont="1" applyFill="1" applyBorder="1" applyAlignment="1">
      <alignment horizontal="center" vertical="center"/>
    </xf>
    <xf numFmtId="0" fontId="2" fillId="15" borderId="0" xfId="0" applyFont="1" applyFill="1" applyBorder="1" applyAlignment="1">
      <alignment horizontal="center" vertical="center" wrapText="1"/>
    </xf>
    <xf numFmtId="0" fontId="0" fillId="11" borderId="0" xfId="0" applyFill="1" applyBorder="1" applyAlignment="1">
      <alignment horizontal="left" vertical="center" wrapText="1"/>
    </xf>
    <xf numFmtId="0" fontId="4" fillId="2" borderId="21" xfId="0" applyFont="1" applyFill="1" applyBorder="1" applyAlignment="1">
      <alignment vertical="center" wrapText="1"/>
    </xf>
    <xf numFmtId="0" fontId="9" fillId="10" borderId="22" xfId="0" applyFont="1" applyFill="1" applyBorder="1" applyAlignment="1">
      <alignment vertical="center" wrapText="1"/>
    </xf>
    <xf numFmtId="0" fontId="9" fillId="9" borderId="22" xfId="0" applyFont="1" applyFill="1" applyBorder="1" applyAlignment="1">
      <alignment vertical="center" wrapText="1"/>
    </xf>
    <xf numFmtId="0" fontId="9" fillId="7" borderId="22" xfId="0" applyFont="1" applyFill="1" applyBorder="1" applyAlignment="1">
      <alignment vertical="center" wrapText="1"/>
    </xf>
    <xf numFmtId="0" fontId="9" fillId="15" borderId="23" xfId="0" applyFont="1" applyFill="1" applyBorder="1" applyAlignment="1">
      <alignment vertical="center" wrapText="1"/>
    </xf>
    <xf numFmtId="0" fontId="5" fillId="12" borderId="0" xfId="0" applyFont="1" applyFill="1" applyBorder="1" applyAlignment="1">
      <alignment horizontal="left" vertical="center" wrapText="1"/>
    </xf>
    <xf numFmtId="0" fontId="5" fillId="3" borderId="0" xfId="0" applyFont="1" applyFill="1" applyBorder="1" applyAlignment="1">
      <alignment horizontal="left" vertical="center" wrapText="1"/>
    </xf>
    <xf numFmtId="0" fontId="5" fillId="11" borderId="11" xfId="0" applyFont="1" applyFill="1" applyBorder="1" applyAlignment="1">
      <alignment horizontal="left" vertical="center" wrapText="1"/>
    </xf>
    <xf numFmtId="0" fontId="3" fillId="2" borderId="8" xfId="0" applyFont="1" applyFill="1" applyBorder="1" applyAlignment="1">
      <alignment horizontal="left" vertical="center" wrapText="1"/>
    </xf>
    <xf numFmtId="0" fontId="3" fillId="2" borderId="24" xfId="0" applyFont="1" applyFill="1" applyBorder="1" applyAlignment="1">
      <alignment horizontal="left" vertical="center" wrapText="1"/>
    </xf>
    <xf numFmtId="0" fontId="0" fillId="11" borderId="15" xfId="0" applyFill="1" applyBorder="1" applyAlignment="1">
      <alignment horizontal="left" vertical="center" wrapText="1"/>
    </xf>
    <xf numFmtId="0" fontId="0" fillId="11" borderId="25" xfId="0" applyFill="1" applyBorder="1" applyAlignment="1">
      <alignment horizontal="left" vertical="center" wrapText="1"/>
    </xf>
    <xf numFmtId="0" fontId="9" fillId="0" borderId="16" xfId="0" applyFont="1" applyFill="1" applyBorder="1" applyAlignment="1">
      <alignment vertical="center" wrapText="1"/>
    </xf>
    <xf numFmtId="0" fontId="11" fillId="0" borderId="12" xfId="0" applyFont="1" applyBorder="1" applyAlignment="1">
      <alignment horizontal="left" vertical="center"/>
    </xf>
    <xf numFmtId="0" fontId="5" fillId="4" borderId="1" xfId="0" applyFont="1" applyFill="1" applyBorder="1" applyAlignment="1" applyProtection="1">
      <alignment vertical="center" wrapText="1"/>
      <protection locked="0"/>
    </xf>
    <xf numFmtId="0" fontId="5" fillId="5" borderId="1" xfId="0" applyFont="1" applyFill="1" applyBorder="1" applyAlignment="1" applyProtection="1">
      <alignment vertical="center" wrapText="1"/>
      <protection locked="0"/>
    </xf>
    <xf numFmtId="0" fontId="5" fillId="6" borderId="1" xfId="0" applyFont="1" applyFill="1" applyBorder="1" applyAlignment="1" applyProtection="1">
      <alignment vertical="center" wrapText="1"/>
      <protection locked="0"/>
    </xf>
    <xf numFmtId="0" fontId="6" fillId="6" borderId="1" xfId="0" applyFont="1" applyFill="1" applyBorder="1" applyAlignment="1" applyProtection="1">
      <alignment vertical="center" wrapText="1"/>
      <protection locked="0"/>
    </xf>
    <xf numFmtId="0" fontId="5" fillId="4" borderId="1" xfId="0" applyFont="1" applyFill="1" applyBorder="1" applyAlignment="1" applyProtection="1">
      <alignment horizontal="center" vertical="center" wrapText="1"/>
      <protection locked="0"/>
    </xf>
    <xf numFmtId="0" fontId="12" fillId="4" borderId="1" xfId="0" applyFont="1" applyFill="1" applyBorder="1" applyAlignment="1" applyProtection="1">
      <alignment horizontal="center" vertical="center" wrapText="1"/>
      <protection locked="0"/>
    </xf>
    <xf numFmtId="0" fontId="5" fillId="5" borderId="1" xfId="0" applyFont="1" applyFill="1" applyBorder="1" applyAlignment="1" applyProtection="1">
      <alignment horizontal="center" vertical="center" wrapText="1"/>
      <protection locked="0"/>
    </xf>
    <xf numFmtId="0" fontId="12" fillId="5" borderId="1" xfId="0" applyFont="1" applyFill="1" applyBorder="1" applyAlignment="1" applyProtection="1">
      <alignment horizontal="center" vertical="center" wrapText="1"/>
      <protection locked="0"/>
    </xf>
    <xf numFmtId="0" fontId="5" fillId="6" borderId="1" xfId="0" applyFont="1" applyFill="1" applyBorder="1" applyAlignment="1" applyProtection="1">
      <alignment horizontal="center" vertical="center" wrapText="1"/>
      <protection locked="0"/>
    </xf>
    <xf numFmtId="0" fontId="12" fillId="6" borderId="1" xfId="0" applyFont="1" applyFill="1" applyBorder="1" applyAlignment="1" applyProtection="1">
      <alignment horizontal="center" vertical="center" wrapText="1"/>
      <protection locked="0"/>
    </xf>
    <xf numFmtId="49" fontId="5" fillId="0" borderId="1" xfId="0" applyNumberFormat="1" applyFont="1" applyFill="1" applyBorder="1" applyAlignment="1" applyProtection="1">
      <alignment vertical="center" wrapText="1"/>
    </xf>
    <xf numFmtId="0" fontId="4" fillId="2" borderId="1" xfId="0" applyFont="1" applyFill="1" applyBorder="1" applyAlignment="1" applyProtection="1">
      <alignment horizontal="center" vertical="center" wrapText="1"/>
    </xf>
    <xf numFmtId="49" fontId="14" fillId="0" borderId="1" xfId="0" applyNumberFormat="1" applyFont="1" applyBorder="1" applyAlignment="1" applyProtection="1">
      <alignment vertical="center"/>
      <protection locked="0"/>
    </xf>
    <xf numFmtId="49" fontId="5" fillId="0" borderId="1" xfId="0" applyNumberFormat="1" applyFont="1" applyBorder="1" applyAlignment="1" applyProtection="1">
      <alignment vertical="center" wrapText="1"/>
      <protection locked="0"/>
    </xf>
    <xf numFmtId="49" fontId="5" fillId="0" borderId="1" xfId="0" applyNumberFormat="1" applyFont="1" applyFill="1" applyBorder="1" applyAlignment="1" applyProtection="1">
      <alignment vertical="center" wrapText="1"/>
      <protection locked="0"/>
    </xf>
    <xf numFmtId="49" fontId="5" fillId="0" borderId="2" xfId="0" applyNumberFormat="1" applyFont="1" applyFill="1" applyBorder="1" applyAlignment="1" applyProtection="1">
      <alignment vertical="center" wrapText="1"/>
      <protection locked="0"/>
    </xf>
    <xf numFmtId="0" fontId="0" fillId="0" borderId="0" xfId="0" applyFill="1" applyProtection="1">
      <protection locked="0"/>
    </xf>
    <xf numFmtId="0" fontId="0" fillId="0" borderId="0" xfId="0" applyProtection="1">
      <protection locked="0"/>
    </xf>
    <xf numFmtId="0" fontId="4" fillId="2" borderId="1" xfId="0" applyFont="1" applyFill="1" applyBorder="1" applyAlignment="1" applyProtection="1">
      <alignment horizontal="center" vertical="center" wrapText="1"/>
      <protection locked="0"/>
    </xf>
    <xf numFmtId="0" fontId="5" fillId="3" borderId="1" xfId="0" applyFont="1" applyFill="1" applyBorder="1" applyAlignment="1" applyProtection="1">
      <alignment horizontal="left" vertical="center" wrapText="1"/>
      <protection locked="0"/>
    </xf>
    <xf numFmtId="49" fontId="5" fillId="3" borderId="1" xfId="0" applyNumberFormat="1" applyFont="1" applyFill="1" applyBorder="1" applyAlignment="1" applyProtection="1">
      <alignment horizontal="left" vertical="center" wrapText="1"/>
      <protection locked="0"/>
    </xf>
    <xf numFmtId="49" fontId="10" fillId="3" borderId="1" xfId="0" applyNumberFormat="1" applyFont="1" applyFill="1" applyBorder="1" applyAlignment="1" applyProtection="1">
      <alignment horizontal="left" vertical="center" wrapText="1"/>
      <protection locked="0"/>
    </xf>
    <xf numFmtId="0" fontId="5" fillId="3" borderId="1" xfId="0" quotePrefix="1" applyFont="1" applyFill="1" applyBorder="1" applyAlignment="1" applyProtection="1">
      <alignment horizontal="left" vertical="center" wrapText="1"/>
      <protection locked="0"/>
    </xf>
    <xf numFmtId="0" fontId="12" fillId="3" borderId="1" xfId="0" quotePrefix="1" applyFont="1" applyFill="1" applyBorder="1" applyAlignment="1" applyProtection="1">
      <alignment horizontal="left" vertical="center" wrapText="1"/>
      <protection locked="0"/>
    </xf>
    <xf numFmtId="0" fontId="0" fillId="0" borderId="0" xfId="0" applyAlignment="1" applyProtection="1">
      <alignment horizontal="center"/>
      <protection locked="0"/>
    </xf>
    <xf numFmtId="0" fontId="5" fillId="16" borderId="1" xfId="0" applyFont="1" applyFill="1" applyBorder="1" applyAlignment="1" applyProtection="1">
      <alignment vertical="center" wrapText="1"/>
      <protection locked="0"/>
    </xf>
    <xf numFmtId="49" fontId="5" fillId="0" borderId="26" xfId="0" applyNumberFormat="1" applyFont="1" applyFill="1" applyBorder="1" applyAlignment="1" applyProtection="1">
      <alignment vertical="center" wrapText="1"/>
    </xf>
    <xf numFmtId="49" fontId="5" fillId="0" borderId="28" xfId="0" applyNumberFormat="1" applyFont="1" applyFill="1" applyBorder="1" applyAlignment="1" applyProtection="1">
      <alignment vertical="center" wrapText="1"/>
    </xf>
    <xf numFmtId="49" fontId="5" fillId="0" borderId="29" xfId="0" applyNumberFormat="1" applyFont="1" applyFill="1" applyBorder="1" applyAlignment="1" applyProtection="1">
      <alignment vertical="center" wrapText="1"/>
    </xf>
    <xf numFmtId="49" fontId="5" fillId="0" borderId="30" xfId="0" applyNumberFormat="1" applyFont="1" applyFill="1" applyBorder="1" applyAlignment="1" applyProtection="1">
      <alignment vertical="center" wrapText="1"/>
    </xf>
    <xf numFmtId="0" fontId="5" fillId="16" borderId="1" xfId="0" applyFont="1" applyFill="1" applyBorder="1" applyAlignment="1" applyProtection="1">
      <alignment vertical="center" wrapText="1"/>
    </xf>
    <xf numFmtId="0" fontId="5" fillId="0" borderId="1" xfId="0" applyFont="1" applyFill="1" applyBorder="1" applyAlignment="1" applyProtection="1">
      <alignment vertical="center" wrapText="1"/>
    </xf>
    <xf numFmtId="0" fontId="5" fillId="16" borderId="1" xfId="0" applyFont="1" applyFill="1" applyBorder="1" applyAlignment="1" applyProtection="1">
      <alignment horizontal="center" vertical="center" wrapText="1"/>
      <protection locked="0"/>
    </xf>
    <xf numFmtId="0" fontId="0" fillId="10" borderId="15" xfId="0" applyFill="1" applyBorder="1"/>
    <xf numFmtId="0" fontId="0" fillId="9" borderId="15" xfId="0" applyFill="1" applyBorder="1"/>
    <xf numFmtId="0" fontId="0" fillId="7" borderId="15" xfId="0" applyFill="1" applyBorder="1"/>
    <xf numFmtId="0" fontId="0" fillId="8" borderId="15" xfId="0" applyFill="1" applyBorder="1"/>
    <xf numFmtId="0" fontId="0" fillId="15" borderId="15" xfId="0" applyFill="1" applyBorder="1"/>
    <xf numFmtId="0" fontId="17" fillId="0" borderId="0" xfId="0" applyFont="1" applyAlignment="1">
      <alignment vertical="center"/>
    </xf>
    <xf numFmtId="0" fontId="5" fillId="11" borderId="0" xfId="0" applyFont="1" applyFill="1" applyBorder="1" applyAlignment="1">
      <alignment horizontal="left" vertical="center"/>
    </xf>
    <xf numFmtId="0" fontId="5" fillId="11" borderId="10" xfId="0" applyFont="1" applyFill="1" applyBorder="1" applyAlignment="1">
      <alignment horizontal="left" vertical="center"/>
    </xf>
    <xf numFmtId="0" fontId="0" fillId="11" borderId="4" xfId="0" applyFill="1" applyBorder="1" applyAlignment="1">
      <alignment horizontal="left" vertical="center" wrapText="1"/>
    </xf>
    <xf numFmtId="0" fontId="0" fillId="11" borderId="5" xfId="0" applyFill="1" applyBorder="1" applyAlignment="1">
      <alignment horizontal="left" vertical="center" wrapText="1"/>
    </xf>
    <xf numFmtId="0" fontId="0" fillId="0" borderId="31" xfId="0" applyFill="1" applyBorder="1"/>
    <xf numFmtId="0" fontId="0" fillId="0" borderId="32" xfId="0" applyFill="1" applyBorder="1"/>
    <xf numFmtId="0" fontId="0" fillId="0" borderId="34" xfId="0" applyFill="1" applyBorder="1"/>
    <xf numFmtId="0" fontId="0" fillId="0" borderId="35" xfId="0" applyFill="1" applyBorder="1"/>
    <xf numFmtId="0" fontId="9" fillId="0" borderId="35" xfId="0" applyFont="1" applyFill="1" applyBorder="1" applyAlignment="1">
      <alignment horizontal="center" vertical="center"/>
    </xf>
    <xf numFmtId="0" fontId="9" fillId="0" borderId="36" xfId="0" applyFont="1" applyFill="1" applyBorder="1" applyAlignment="1">
      <alignment horizontal="center" vertical="center"/>
    </xf>
    <xf numFmtId="0" fontId="9" fillId="0" borderId="35" xfId="0" applyFont="1" applyFill="1" applyBorder="1" applyAlignment="1">
      <alignment vertical="center"/>
    </xf>
    <xf numFmtId="0" fontId="9" fillId="0" borderId="38" xfId="0" applyFont="1" applyFill="1" applyBorder="1" applyAlignment="1">
      <alignment vertical="center"/>
    </xf>
    <xf numFmtId="0" fontId="9" fillId="0" borderId="38" xfId="0" applyFont="1" applyFill="1" applyBorder="1" applyAlignment="1">
      <alignment horizontal="center" vertical="center"/>
    </xf>
    <xf numFmtId="0" fontId="9" fillId="0" borderId="0" xfId="0" applyFont="1" applyFill="1" applyAlignment="1">
      <alignment horizontal="center" vertical="center"/>
    </xf>
    <xf numFmtId="49" fontId="4" fillId="2" borderId="2" xfId="0" applyNumberFormat="1" applyFont="1" applyFill="1" applyBorder="1" applyAlignment="1" applyProtection="1">
      <alignment horizontal="center" vertical="center" wrapText="1"/>
      <protection locked="0"/>
    </xf>
    <xf numFmtId="49" fontId="4" fillId="2" borderId="3" xfId="0" applyNumberFormat="1" applyFont="1" applyFill="1" applyBorder="1" applyAlignment="1" applyProtection="1">
      <alignment horizontal="center" vertical="center" wrapText="1"/>
      <protection locked="0"/>
    </xf>
    <xf numFmtId="49" fontId="4" fillId="2" borderId="26" xfId="0" applyNumberFormat="1" applyFont="1" applyFill="1" applyBorder="1" applyAlignment="1" applyProtection="1">
      <alignment horizontal="center" vertical="center" wrapText="1"/>
      <protection locked="0"/>
    </xf>
    <xf numFmtId="49" fontId="4" fillId="2" borderId="27" xfId="0" applyNumberFormat="1" applyFont="1" applyFill="1" applyBorder="1" applyAlignment="1" applyProtection="1">
      <alignment horizontal="center" vertical="center" wrapText="1"/>
      <protection locked="0"/>
    </xf>
    <xf numFmtId="0" fontId="4" fillId="2" borderId="2" xfId="0" applyFont="1" applyFill="1" applyBorder="1" applyAlignment="1" applyProtection="1">
      <alignment horizontal="left" vertical="center" wrapText="1"/>
      <protection locked="0"/>
    </xf>
    <xf numFmtId="0" fontId="4" fillId="2" borderId="3" xfId="0" applyFont="1" applyFill="1" applyBorder="1" applyAlignment="1" applyProtection="1">
      <alignment horizontal="left" vertical="center" wrapText="1"/>
      <protection locked="0"/>
    </xf>
    <xf numFmtId="0" fontId="4" fillId="2" borderId="1" xfId="0" applyFont="1" applyFill="1" applyBorder="1" applyAlignment="1" applyProtection="1">
      <alignment horizontal="left" vertical="center" wrapText="1"/>
      <protection locked="0"/>
    </xf>
    <xf numFmtId="49" fontId="4" fillId="2" borderId="28" xfId="0" applyNumberFormat="1" applyFont="1" applyFill="1" applyBorder="1" applyAlignment="1" applyProtection="1">
      <alignment horizontal="center" vertical="center" wrapText="1"/>
    </xf>
    <xf numFmtId="49" fontId="4" fillId="2" borderId="29" xfId="0" applyNumberFormat="1" applyFont="1" applyFill="1" applyBorder="1" applyAlignment="1" applyProtection="1">
      <alignment horizontal="center" vertical="center" wrapText="1"/>
    </xf>
    <xf numFmtId="49" fontId="4" fillId="2" borderId="30" xfId="0" applyNumberFormat="1" applyFont="1" applyFill="1" applyBorder="1" applyAlignment="1" applyProtection="1">
      <alignment horizontal="center" vertical="center" wrapText="1"/>
    </xf>
    <xf numFmtId="49" fontId="4" fillId="2" borderId="1" xfId="0" applyNumberFormat="1" applyFont="1" applyFill="1" applyBorder="1" applyAlignment="1" applyProtection="1">
      <alignment horizontal="center" vertical="center" wrapText="1"/>
      <protection locked="0"/>
    </xf>
    <xf numFmtId="49" fontId="4" fillId="2" borderId="26" xfId="0" applyNumberFormat="1" applyFont="1" applyFill="1" applyBorder="1" applyAlignment="1" applyProtection="1">
      <alignment horizontal="center" vertical="center" wrapText="1"/>
    </xf>
    <xf numFmtId="49" fontId="4" fillId="2" borderId="27" xfId="0" applyNumberFormat="1" applyFont="1" applyFill="1" applyBorder="1" applyAlignment="1" applyProtection="1">
      <alignment horizontal="center" vertical="center" wrapText="1"/>
    </xf>
    <xf numFmtId="0" fontId="16" fillId="0" borderId="39" xfId="0" applyFont="1" applyFill="1" applyBorder="1" applyAlignment="1">
      <alignment horizontal="center" vertical="center"/>
    </xf>
    <xf numFmtId="0" fontId="16" fillId="0" borderId="33" xfId="0" applyFont="1" applyFill="1" applyBorder="1" applyAlignment="1">
      <alignment horizontal="center" vertical="center"/>
    </xf>
    <xf numFmtId="0" fontId="16" fillId="0" borderId="40" xfId="0" applyFont="1" applyFill="1" applyBorder="1" applyAlignment="1">
      <alignment horizontal="center" vertical="center" textRotation="90" wrapText="1"/>
    </xf>
    <xf numFmtId="0" fontId="16" fillId="0" borderId="37" xfId="0" applyFont="1" applyFill="1" applyBorder="1" applyAlignment="1">
      <alignment horizontal="center" vertical="center" textRotation="90" wrapText="1"/>
    </xf>
    <xf numFmtId="0" fontId="7" fillId="11" borderId="8" xfId="0" applyFont="1" applyFill="1" applyBorder="1" applyAlignment="1">
      <alignment horizontal="center" vertical="center" textRotation="90" wrapText="1"/>
    </xf>
    <xf numFmtId="0" fontId="7" fillId="11" borderId="0" xfId="0" applyFont="1" applyFill="1" applyBorder="1" applyAlignment="1">
      <alignment horizontal="center" vertical="center" textRotation="90" wrapText="1"/>
    </xf>
    <xf numFmtId="0" fontId="7" fillId="11" borderId="10" xfId="0" applyFont="1" applyFill="1" applyBorder="1" applyAlignment="1">
      <alignment horizontal="center" vertical="center" textRotation="90" wrapText="1"/>
    </xf>
    <xf numFmtId="0" fontId="8" fillId="11" borderId="0" xfId="0" applyFont="1" applyFill="1" applyBorder="1" applyAlignment="1">
      <alignment horizontal="center" vertical="center" wrapText="1"/>
    </xf>
    <xf numFmtId="0" fontId="7" fillId="11" borderId="8" xfId="0" applyFont="1" applyFill="1" applyBorder="1" applyAlignment="1">
      <alignment horizontal="center" vertical="center" wrapText="1"/>
    </xf>
    <xf numFmtId="0" fontId="7" fillId="11" borderId="5"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0"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2" fillId="11" borderId="0" xfId="0" applyFont="1" applyFill="1" applyBorder="1" applyAlignment="1">
      <alignment horizontal="center" vertical="center" textRotation="90"/>
    </xf>
  </cellXfs>
  <cellStyles count="1">
    <cellStyle name="Normal" xfId="0" builtinId="0"/>
  </cellStyles>
  <dxfs count="27">
    <dxf>
      <fill>
        <patternFill>
          <bgColor theme="5" tint="0.79998168889431442"/>
        </patternFill>
      </fill>
    </dxf>
    <dxf>
      <fill>
        <patternFill>
          <bgColor theme="5" tint="0.39994506668294322"/>
        </patternFill>
      </fill>
    </dxf>
    <dxf>
      <fill>
        <patternFill>
          <bgColor theme="5" tint="-0.24994659260841701"/>
        </patternFill>
      </fill>
    </dxf>
    <dxf>
      <font>
        <color theme="0"/>
      </font>
      <fill>
        <patternFill>
          <bgColor theme="5"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fgColor rgb="FF00A44A"/>
          <bgColor rgb="FF009644"/>
        </patternFill>
      </fill>
    </dxf>
    <dxf>
      <fill>
        <patternFill>
          <bgColor theme="5" tint="0.79998168889431442"/>
        </patternFill>
      </fill>
    </dxf>
    <dxf>
      <fill>
        <patternFill>
          <bgColor theme="5" tint="0.39994506668294322"/>
        </patternFill>
      </fill>
    </dxf>
    <dxf>
      <fill>
        <patternFill>
          <bgColor theme="5" tint="-0.24994659260841701"/>
        </patternFill>
      </fill>
    </dxf>
    <dxf>
      <font>
        <color theme="0"/>
      </font>
      <fill>
        <patternFill>
          <bgColor theme="5" tint="-0.499984740745262"/>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fgColor rgb="FFC00000"/>
          <bgColor rgb="FFFF0000"/>
        </patternFill>
      </fill>
    </dxf>
    <dxf>
      <fill>
        <patternFill>
          <bgColor theme="5" tint="0.79998168889431442"/>
        </patternFill>
      </fill>
    </dxf>
    <dxf>
      <fill>
        <patternFill>
          <bgColor theme="5" tint="0.39994506668294322"/>
        </patternFill>
      </fill>
    </dxf>
    <dxf>
      <fill>
        <patternFill>
          <bgColor theme="5" tint="-0.24994659260841701"/>
        </patternFill>
      </fill>
    </dxf>
    <dxf>
      <font>
        <color theme="0"/>
      </font>
      <fill>
        <patternFill>
          <bgColor theme="5"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fgColor rgb="FF00A44A"/>
          <bgColor rgb="FF009644"/>
        </patternFill>
      </fill>
    </dxf>
  </dxfs>
  <tableStyles count="0" defaultTableStyle="TableStyleMedium2" defaultPivotStyle="PivotStyleLight16"/>
  <colors>
    <mruColors>
      <color rgb="FFF78009"/>
      <color rgb="FFCAE4D6"/>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106007-B82D-41B6-A0B0-A57D7D84F8DF}">
  <dimension ref="A1:Y26"/>
  <sheetViews>
    <sheetView showGridLines="0" showRuler="0" topLeftCell="K1" zoomScale="90" zoomScaleNormal="90" zoomScaleSheetLayoutView="98" workbookViewId="0">
      <selection activeCell="A3" sqref="A3:Y10"/>
    </sheetView>
  </sheetViews>
  <sheetFormatPr defaultColWidth="9.140625" defaultRowHeight="15"/>
  <cols>
    <col min="1" max="1" width="4.5703125" style="71" customWidth="1"/>
    <col min="2" max="2" width="16.140625" style="71" customWidth="1"/>
    <col min="3" max="3" width="12.140625" style="71" customWidth="1"/>
    <col min="4" max="4" width="16.5703125" style="72" customWidth="1"/>
    <col min="5" max="6" width="21.140625" style="72" customWidth="1"/>
    <col min="7" max="7" width="7.42578125" style="72" customWidth="1"/>
    <col min="8" max="8" width="9.140625" style="72" customWidth="1"/>
    <col min="9" max="10" width="6.85546875" style="72" customWidth="1"/>
    <col min="11" max="11" width="8.7109375" style="72" customWidth="1"/>
    <col min="12" max="12" width="14.7109375" style="72" customWidth="1"/>
    <col min="13" max="13" width="10.140625" style="72" customWidth="1"/>
    <col min="14" max="14" width="13.7109375" style="72" customWidth="1"/>
    <col min="15" max="15" width="7.7109375" style="72" customWidth="1"/>
    <col min="16" max="16" width="17.140625" style="72" customWidth="1"/>
    <col min="17" max="17" width="11.42578125" style="68" customWidth="1"/>
    <col min="18" max="18" width="7.85546875" style="68" customWidth="1"/>
    <col min="19" max="19" width="9.140625" style="68" customWidth="1"/>
    <col min="20" max="22" width="7.85546875" style="68" customWidth="1"/>
    <col min="23" max="23" width="1.85546875" style="74" customWidth="1"/>
    <col min="24" max="24" width="12.140625" style="75" customWidth="1"/>
    <col min="25" max="25" width="15.5703125" style="75" customWidth="1"/>
    <col min="26" max="16384" width="9.140625" style="75"/>
  </cols>
  <sheetData>
    <row r="1" spans="1:25" ht="23.25">
      <c r="A1" s="70" t="s">
        <v>0</v>
      </c>
      <c r="E1" s="73"/>
      <c r="F1" s="73"/>
      <c r="L1" s="73"/>
      <c r="M1" s="73"/>
      <c r="N1" s="73"/>
      <c r="O1" s="73"/>
      <c r="P1" s="73"/>
      <c r="Q1" s="84"/>
      <c r="R1" s="85"/>
      <c r="S1" s="86"/>
      <c r="T1" s="86"/>
      <c r="U1" s="86"/>
      <c r="V1" s="87"/>
    </row>
    <row r="2" spans="1:25">
      <c r="E2" s="73"/>
      <c r="F2" s="73"/>
      <c r="L2" s="73"/>
      <c r="M2" s="73"/>
      <c r="N2" s="73"/>
      <c r="O2" s="73"/>
      <c r="P2" s="73"/>
      <c r="Q2" s="84"/>
      <c r="R2" s="85"/>
      <c r="S2" s="86"/>
      <c r="T2" s="86"/>
      <c r="U2" s="86"/>
      <c r="V2" s="87"/>
    </row>
    <row r="3" spans="1:25" ht="25.5" customHeight="1">
      <c r="A3" s="117" t="s">
        <v>1</v>
      </c>
      <c r="B3" s="117" t="s">
        <v>2</v>
      </c>
      <c r="C3" s="117" t="s">
        <v>3</v>
      </c>
      <c r="D3" s="117" t="s">
        <v>4</v>
      </c>
      <c r="E3" s="115" t="s">
        <v>5</v>
      </c>
      <c r="F3" s="115" t="s">
        <v>6</v>
      </c>
      <c r="G3" s="121" t="s">
        <v>7</v>
      </c>
      <c r="H3" s="121"/>
      <c r="I3" s="121"/>
      <c r="J3" s="121"/>
      <c r="K3" s="121"/>
      <c r="L3" s="111" t="s">
        <v>8</v>
      </c>
      <c r="M3" s="111" t="s">
        <v>9</v>
      </c>
      <c r="N3" s="111" t="s">
        <v>10</v>
      </c>
      <c r="O3" s="111" t="s">
        <v>11</v>
      </c>
      <c r="P3" s="111" t="s">
        <v>12</v>
      </c>
      <c r="Q3" s="122" t="s">
        <v>13</v>
      </c>
      <c r="R3" s="118" t="s">
        <v>14</v>
      </c>
      <c r="S3" s="119"/>
      <c r="T3" s="119"/>
      <c r="U3" s="119"/>
      <c r="V3" s="120"/>
      <c r="W3" s="75"/>
      <c r="X3" s="111" t="s">
        <v>15</v>
      </c>
      <c r="Y3" s="113" t="s">
        <v>16</v>
      </c>
    </row>
    <row r="4" spans="1:25" ht="38.25">
      <c r="A4" s="117"/>
      <c r="B4" s="117"/>
      <c r="C4" s="117"/>
      <c r="D4" s="117"/>
      <c r="E4" s="116"/>
      <c r="F4" s="116"/>
      <c r="G4" s="76" t="s">
        <v>17</v>
      </c>
      <c r="H4" s="76" t="s">
        <v>18</v>
      </c>
      <c r="I4" s="76" t="s">
        <v>19</v>
      </c>
      <c r="J4" s="76" t="s">
        <v>20</v>
      </c>
      <c r="K4" s="76" t="s">
        <v>21</v>
      </c>
      <c r="L4" s="112"/>
      <c r="M4" s="112"/>
      <c r="N4" s="112"/>
      <c r="O4" s="112"/>
      <c r="P4" s="112"/>
      <c r="Q4" s="123"/>
      <c r="R4" s="69" t="s">
        <v>17</v>
      </c>
      <c r="S4" s="69" t="s">
        <v>18</v>
      </c>
      <c r="T4" s="69" t="s">
        <v>19</v>
      </c>
      <c r="U4" s="69" t="s">
        <v>20</v>
      </c>
      <c r="V4" s="69" t="s">
        <v>21</v>
      </c>
      <c r="W4" s="75"/>
      <c r="X4" s="112"/>
      <c r="Y4" s="114"/>
    </row>
    <row r="5" spans="1:25" ht="119.45" customHeight="1">
      <c r="A5" s="77">
        <v>1</v>
      </c>
      <c r="B5" s="78" t="s">
        <v>22</v>
      </c>
      <c r="C5" s="78" t="s">
        <v>23</v>
      </c>
      <c r="D5" s="79" t="s">
        <v>24</v>
      </c>
      <c r="E5" s="80" t="s">
        <v>25</v>
      </c>
      <c r="F5" s="81" t="s">
        <v>26</v>
      </c>
      <c r="G5" s="62" t="s">
        <v>27</v>
      </c>
      <c r="H5" s="62" t="s">
        <v>28</v>
      </c>
      <c r="I5" s="62" t="s">
        <v>29</v>
      </c>
      <c r="J5" s="62" t="s">
        <v>29</v>
      </c>
      <c r="K5" s="62" t="s">
        <v>30</v>
      </c>
      <c r="L5" s="63" t="s">
        <v>31</v>
      </c>
      <c r="M5" s="64" t="s">
        <v>30</v>
      </c>
      <c r="N5" s="65" t="s">
        <v>31</v>
      </c>
      <c r="O5" s="66" t="s">
        <v>32</v>
      </c>
      <c r="P5" s="67" t="s">
        <v>31</v>
      </c>
      <c r="Q5" s="88" t="str">
        <f>IFERROR(VLOOKUP(INDEX(Validation!$O$11:$R$14, MATCH('Exposure Vulnerability Risk'!$O5,Validation!$M$11:$M$14,0),MATCH('Exposure Vulnerability Risk'!$M5,Validation!$O$9:$R$9,0)),Validation!$F$10:$G$25,2,FALSE), "")</f>
        <v>High</v>
      </c>
      <c r="R5" s="88" t="str">
        <f>IFERROR(VLOOKUP(INDEX(Validation!$O$20:$R$23, MATCH('Exposure Vulnerability Risk'!$Q5,Validation!$M$20:$M$23,0),MATCH('Exposure Vulnerability Risk'!G5,Validation!$O$18:$R$18,0)),v.IPCC.risk,2,FALSE), "")</f>
        <v>Low</v>
      </c>
      <c r="S5" s="88" t="str">
        <f>IFERROR(VLOOKUP(INDEX(Validation!$O$20:$R$23, MATCH('Exposure Vulnerability Risk'!$Q5,Validation!$M$20:$M$23,0),MATCH('Exposure Vulnerability Risk'!H5,Validation!$O$18:$R$18,0)),v.IPCC.risk,2,FALSE), "")</f>
        <v>Moderate</v>
      </c>
      <c r="T5" s="88" t="str">
        <f>IFERROR(VLOOKUP(INDEX(Validation!$O$20:$R$23, MATCH('Exposure Vulnerability Risk'!$Q5,Validation!$M$20:$M$23,0),MATCH('Exposure Vulnerability Risk'!I5,Validation!$O$18:$R$18,0)),v.IPCC.risk,2,FALSE), "")</f>
        <v>High</v>
      </c>
      <c r="U5" s="88" t="str">
        <f>IFERROR(VLOOKUP(INDEX(Validation!$O$20:$R$23, MATCH('Exposure Vulnerability Risk'!$Q5,Validation!$M$20:$M$23,0),MATCH('Exposure Vulnerability Risk'!J5,Validation!$O$18:$R$18,0)),v.IPCC.risk,2,FALSE), "")</f>
        <v>High</v>
      </c>
      <c r="V5" s="88" t="str">
        <f>IFERROR(VLOOKUP(INDEX(Validation!$O$20:$R$23, MATCH('Exposure Vulnerability Risk'!$Q5,Validation!$M$20:$M$23,0),MATCH('Exposure Vulnerability Risk'!K5,Validation!$O$18:$R$18,0)),v.IPCC.risk,2,FALSE), "")</f>
        <v>Extreme</v>
      </c>
      <c r="W5" s="82"/>
      <c r="X5" s="90" t="s">
        <v>33</v>
      </c>
      <c r="Y5" s="63" t="s">
        <v>31</v>
      </c>
    </row>
    <row r="6" spans="1:25" ht="101.1" customHeight="1">
      <c r="A6" s="77">
        <v>2</v>
      </c>
      <c r="B6" s="78" t="s">
        <v>34</v>
      </c>
      <c r="C6" s="78" t="s">
        <v>35</v>
      </c>
      <c r="D6" s="79" t="s">
        <v>36</v>
      </c>
      <c r="E6" s="80" t="s">
        <v>37</v>
      </c>
      <c r="F6" s="80"/>
      <c r="G6" s="58"/>
      <c r="H6" s="58"/>
      <c r="I6" s="58"/>
      <c r="J6" s="58"/>
      <c r="K6" s="58"/>
      <c r="L6" s="58"/>
      <c r="M6" s="59"/>
      <c r="N6" s="59"/>
      <c r="O6" s="60"/>
      <c r="P6" s="60"/>
      <c r="Q6" s="88" t="str">
        <f>IFERROR(VLOOKUP(INDEX(Validation!$O$11:$R$14, MATCH('Exposure Vulnerability Risk'!$O6,Validation!$M$11:$M$14,0),MATCH('Exposure Vulnerability Risk'!$M6,Validation!$O$9:$R$9,0)),Validation!$F$10:$G$25,2,FALSE), "")</f>
        <v/>
      </c>
      <c r="R6" s="88" t="str">
        <f>IFERROR(VLOOKUP(INDEX(Validation!$O$20:$R$23, MATCH('Exposure Vulnerability Risk'!$Q6,Validation!$M$20:$M$23,0),MATCH('Exposure Vulnerability Risk'!G6,Validation!$O$18:$R$18,0)),v.IPCC.risk,2,FALSE), "")</f>
        <v/>
      </c>
      <c r="S6" s="88" t="str">
        <f>IFERROR(VLOOKUP(INDEX(Validation!$O$20:$R$23, MATCH('Exposure Vulnerability Risk'!$Q6,Validation!$M$20:$M$23,0),MATCH('Exposure Vulnerability Risk'!H6,Validation!$O$18:$R$18,0)),v.IPCC.risk,2,FALSE), "")</f>
        <v/>
      </c>
      <c r="T6" s="88" t="str">
        <f>IFERROR(VLOOKUP(INDEX(Validation!$O$20:$R$23, MATCH('Exposure Vulnerability Risk'!$Q6,Validation!$M$20:$M$23,0),MATCH('Exposure Vulnerability Risk'!I6,Validation!$O$18:$R$18,0)),v.IPCC.risk,2,FALSE), "")</f>
        <v/>
      </c>
      <c r="U6" s="88" t="str">
        <f>IFERROR(VLOOKUP(INDEX(Validation!$O$20:$R$23, MATCH('Exposure Vulnerability Risk'!$Q6,Validation!$M$20:$M$23,0),MATCH('Exposure Vulnerability Risk'!J6,Validation!$O$18:$R$18,0)),v.IPCC.risk,2,FALSE), "")</f>
        <v/>
      </c>
      <c r="V6" s="88" t="str">
        <f>IFERROR(VLOOKUP(INDEX(Validation!$O$20:$R$23, MATCH('Exposure Vulnerability Risk'!$Q6,Validation!$M$20:$M$23,0),MATCH('Exposure Vulnerability Risk'!K6,Validation!$O$18:$R$18,0)),v.IPCC.risk,2,FALSE), "")</f>
        <v/>
      </c>
      <c r="W6" s="75"/>
      <c r="X6" s="90"/>
      <c r="Y6" s="83"/>
    </row>
    <row r="7" spans="1:25" ht="90.95" customHeight="1">
      <c r="A7" s="77">
        <v>3</v>
      </c>
      <c r="B7" s="78" t="s">
        <v>38</v>
      </c>
      <c r="C7" s="78" t="s">
        <v>39</v>
      </c>
      <c r="D7" s="79" t="s">
        <v>40</v>
      </c>
      <c r="E7" s="80" t="s">
        <v>41</v>
      </c>
      <c r="F7" s="80"/>
      <c r="G7" s="58"/>
      <c r="H7" s="58"/>
      <c r="I7" s="58"/>
      <c r="J7" s="58"/>
      <c r="K7" s="58"/>
      <c r="L7" s="58"/>
      <c r="M7" s="59"/>
      <c r="N7" s="59"/>
      <c r="O7" s="60"/>
      <c r="P7" s="61"/>
      <c r="Q7" s="88" t="str">
        <f>IFERROR(VLOOKUP(INDEX(Validation!$O$11:$R$14, MATCH('Exposure Vulnerability Risk'!$O7,Validation!$M$11:$M$14,0),MATCH('Exposure Vulnerability Risk'!$M7,Validation!$O$9:$R$9,0)),Validation!$F$10:$G$25,2,FALSE), "")</f>
        <v/>
      </c>
      <c r="R7" s="88" t="str">
        <f>IFERROR(VLOOKUP(INDEX(Validation!$O$20:$R$23, MATCH('Exposure Vulnerability Risk'!$Q7,Validation!$M$20:$M$23,0),MATCH('Exposure Vulnerability Risk'!G7,Validation!$O$18:$R$18,0)),v.IPCC.risk,2,FALSE), "")</f>
        <v/>
      </c>
      <c r="S7" s="88" t="str">
        <f>IFERROR(VLOOKUP(INDEX(Validation!$O$20:$R$23, MATCH('Exposure Vulnerability Risk'!$Q7,Validation!$M$20:$M$23,0),MATCH('Exposure Vulnerability Risk'!H7,Validation!$O$18:$R$18,0)),v.IPCC.risk,2,FALSE), "")</f>
        <v/>
      </c>
      <c r="T7" s="88" t="str">
        <f>IFERROR(VLOOKUP(INDEX(Validation!$O$20:$R$23, MATCH('Exposure Vulnerability Risk'!$Q7,Validation!$M$20:$M$23,0),MATCH('Exposure Vulnerability Risk'!I7,Validation!$O$18:$R$18,0)),v.IPCC.risk,2,FALSE), "")</f>
        <v/>
      </c>
      <c r="U7" s="88" t="str">
        <f>IFERROR(VLOOKUP(INDEX(Validation!$O$20:$R$23, MATCH('Exposure Vulnerability Risk'!$Q7,Validation!$M$20:$M$23,0),MATCH('Exposure Vulnerability Risk'!J7,Validation!$O$18:$R$18,0)),v.IPCC.risk,2,FALSE), "")</f>
        <v/>
      </c>
      <c r="V7" s="88" t="str">
        <f>IFERROR(VLOOKUP(INDEX(Validation!$O$20:$R$23, MATCH('Exposure Vulnerability Risk'!$Q7,Validation!$M$20:$M$23,0),MATCH('Exposure Vulnerability Risk'!K7,Validation!$O$18:$R$18,0)),v.IPCC.risk,2,FALSE), "")</f>
        <v/>
      </c>
      <c r="W7" s="75"/>
      <c r="X7" s="90"/>
      <c r="Y7" s="83"/>
    </row>
    <row r="8" spans="1:25" ht="92.45" customHeight="1">
      <c r="A8" s="77">
        <v>4</v>
      </c>
      <c r="B8" s="78" t="s">
        <v>42</v>
      </c>
      <c r="C8" s="78" t="s">
        <v>43</v>
      </c>
      <c r="D8" s="79" t="s">
        <v>44</v>
      </c>
      <c r="E8" s="80" t="s">
        <v>45</v>
      </c>
      <c r="F8" s="80"/>
      <c r="G8" s="58"/>
      <c r="H8" s="58"/>
      <c r="I8" s="58"/>
      <c r="J8" s="58"/>
      <c r="K8" s="58"/>
      <c r="L8" s="58"/>
      <c r="M8" s="59"/>
      <c r="N8" s="59"/>
      <c r="O8" s="60"/>
      <c r="P8" s="60"/>
      <c r="Q8" s="88" t="str">
        <f>IFERROR(VLOOKUP(INDEX(Validation!$O$11:$R$14, MATCH('Exposure Vulnerability Risk'!$O8,Validation!$M$11:$M$14,0),MATCH('Exposure Vulnerability Risk'!$M8,Validation!$O$9:$R$9,0)),Validation!$F$10:$G$25,2,FALSE), "")</f>
        <v/>
      </c>
      <c r="R8" s="88" t="str">
        <f>IFERROR(VLOOKUP(INDEX(Validation!$O$20:$R$23, MATCH('Exposure Vulnerability Risk'!$Q8,Validation!$M$20:$M$23,0),MATCH('Exposure Vulnerability Risk'!G8,Validation!$O$18:$R$18,0)),v.IPCC.risk,2,FALSE), "")</f>
        <v/>
      </c>
      <c r="S8" s="88" t="str">
        <f>IFERROR(VLOOKUP(INDEX(Validation!$O$20:$R$23, MATCH('Exposure Vulnerability Risk'!$Q8,Validation!$M$20:$M$23,0),MATCH('Exposure Vulnerability Risk'!H8,Validation!$O$18:$R$18,0)),v.IPCC.risk,2,FALSE), "")</f>
        <v/>
      </c>
      <c r="T8" s="88" t="str">
        <f>IFERROR(VLOOKUP(INDEX(Validation!$O$20:$R$23, MATCH('Exposure Vulnerability Risk'!$Q8,Validation!$M$20:$M$23,0),MATCH('Exposure Vulnerability Risk'!I8,Validation!$O$18:$R$18,0)),v.IPCC.risk,2,FALSE), "")</f>
        <v/>
      </c>
      <c r="U8" s="88" t="str">
        <f>IFERROR(VLOOKUP(INDEX(Validation!$O$20:$R$23, MATCH('Exposure Vulnerability Risk'!$Q8,Validation!$M$20:$M$23,0),MATCH('Exposure Vulnerability Risk'!J8,Validation!$O$18:$R$18,0)),v.IPCC.risk,2,FALSE), "")</f>
        <v/>
      </c>
      <c r="V8" s="88" t="str">
        <f>IFERROR(VLOOKUP(INDEX(Validation!$O$20:$R$23, MATCH('Exposure Vulnerability Risk'!$Q8,Validation!$M$20:$M$23,0),MATCH('Exposure Vulnerability Risk'!K8,Validation!$O$18:$R$18,0)),v.IPCC.risk,2,FALSE), "")</f>
        <v/>
      </c>
      <c r="W8" s="75"/>
      <c r="X8" s="90"/>
      <c r="Y8" s="83"/>
    </row>
    <row r="9" spans="1:25" ht="144" customHeight="1">
      <c r="A9" s="77">
        <v>5</v>
      </c>
      <c r="B9" s="78" t="s">
        <v>46</v>
      </c>
      <c r="C9" s="78" t="s">
        <v>47</v>
      </c>
      <c r="D9" s="79" t="s">
        <v>48</v>
      </c>
      <c r="E9" s="80" t="s">
        <v>49</v>
      </c>
      <c r="F9" s="80"/>
      <c r="G9" s="58"/>
      <c r="H9" s="58"/>
      <c r="I9" s="58"/>
      <c r="J9" s="58"/>
      <c r="K9" s="58"/>
      <c r="L9" s="58"/>
      <c r="M9" s="59"/>
      <c r="N9" s="59"/>
      <c r="O9" s="60"/>
      <c r="P9" s="60"/>
      <c r="Q9" s="88" t="str">
        <f>IFERROR(VLOOKUP(INDEX(Validation!$O$11:$R$14, MATCH('Exposure Vulnerability Risk'!$O9,Validation!$M$11:$M$14,0),MATCH('Exposure Vulnerability Risk'!$M9,Validation!$O$9:$R$9,0)),Validation!$F$10:$G$25,2,FALSE), "")</f>
        <v/>
      </c>
      <c r="R9" s="88" t="str">
        <f>IFERROR(VLOOKUP(INDEX(Validation!$O$20:$R$23, MATCH('Exposure Vulnerability Risk'!$Q9,Validation!$M$20:$M$23,0),MATCH('Exposure Vulnerability Risk'!G9,Validation!$O$18:$R$18,0)),v.IPCC.risk,2,FALSE), "")</f>
        <v/>
      </c>
      <c r="S9" s="88" t="str">
        <f>IFERROR(VLOOKUP(INDEX(Validation!$O$20:$R$23, MATCH('Exposure Vulnerability Risk'!$Q9,Validation!$M$20:$M$23,0),MATCH('Exposure Vulnerability Risk'!H9,Validation!$O$18:$R$18,0)),v.IPCC.risk,2,FALSE), "")</f>
        <v/>
      </c>
      <c r="T9" s="88" t="str">
        <f>IFERROR(VLOOKUP(INDEX(Validation!$O$20:$R$23, MATCH('Exposure Vulnerability Risk'!$Q9,Validation!$M$20:$M$23,0),MATCH('Exposure Vulnerability Risk'!I9,Validation!$O$18:$R$18,0)),v.IPCC.risk,2,FALSE), "")</f>
        <v/>
      </c>
      <c r="U9" s="88" t="str">
        <f>IFERROR(VLOOKUP(INDEX(Validation!$O$20:$R$23, MATCH('Exposure Vulnerability Risk'!$Q9,Validation!$M$20:$M$23,0),MATCH('Exposure Vulnerability Risk'!J9,Validation!$O$18:$R$18,0)),v.IPCC.risk,2,FALSE), "")</f>
        <v/>
      </c>
      <c r="V9" s="88" t="str">
        <f>IFERROR(VLOOKUP(INDEX(Validation!$O$20:$R$23, MATCH('Exposure Vulnerability Risk'!$Q9,Validation!$M$20:$M$23,0),MATCH('Exposure Vulnerability Risk'!K9,Validation!$O$18:$R$18,0)),v.IPCC.risk,2,FALSE), "")</f>
        <v/>
      </c>
      <c r="W9" s="75"/>
      <c r="X9" s="90"/>
      <c r="Y9" s="83"/>
    </row>
    <row r="10" spans="1:25">
      <c r="A10" s="77"/>
      <c r="B10" s="77"/>
      <c r="C10" s="78"/>
      <c r="D10" s="77"/>
      <c r="E10" s="77"/>
      <c r="F10" s="77"/>
      <c r="G10" s="58"/>
      <c r="H10" s="58"/>
      <c r="I10" s="58"/>
      <c r="J10" s="58"/>
      <c r="K10" s="58"/>
      <c r="L10" s="58"/>
      <c r="M10" s="59"/>
      <c r="N10" s="59"/>
      <c r="O10" s="60"/>
      <c r="P10" s="60"/>
      <c r="Q10" s="88" t="str">
        <f t="shared" ref="Q10" si="0">IFERROR(VLOOKUP(_xlfn.CONCAT(LEFT($O10,1),VLOOKUP(M10,v.IPCC.Vul.Code,2)),v.IPCC.Vul,2,FALSE),"")</f>
        <v/>
      </c>
      <c r="R10" s="88" t="str">
        <f t="shared" ref="R10" si="1">IFERROR(VLOOKUP(_xlfn.CONCAT(LEFT(G10,1),VLOOKUP(VLOOKUP(_xlfn.CONCAT(LEFT($O10,1),VLOOKUP(M10,v.IPCC.Vul.Code,2)),v.IPCC.Vul,2,FALSE),v.IPCC.Vul.Code,2,FALSE)),v.IPCC.risk,2,FALSE),"")</f>
        <v/>
      </c>
      <c r="S10" s="88" t="str">
        <f t="shared" ref="S10" si="2">IFERROR(VLOOKUP(_xlfn.CONCAT(LEFT(H10,1),VLOOKUP(VLOOKUP(_xlfn.CONCAT(LEFT($O10,1),VLOOKUP(M10,v.IPCC.Vul.Code,2)),v.IPCC.Vul,2,FALSE),v.IPCC.Vul.Code,2,FALSE)),v.IPCC.risk,2,FALSE),"")</f>
        <v/>
      </c>
      <c r="T10" s="88" t="str">
        <f t="shared" ref="T10" si="3">IFERROR(VLOOKUP(_xlfn.CONCAT(LEFT(I10,1),VLOOKUP(VLOOKUP(_xlfn.CONCAT(LEFT($O10,1),VLOOKUP(M10,v.IPCC.Vul.Code,2)),v.IPCC.Vul,2,FALSE),v.IPCC.Vul.Code,2,FALSE)),v.IPCC.risk,2,FALSE),"")</f>
        <v/>
      </c>
      <c r="U10" s="88" t="str">
        <f t="shared" ref="U10" si="4">IFERROR(VLOOKUP(_xlfn.CONCAT(LEFT(J10,1),VLOOKUP(VLOOKUP(_xlfn.CONCAT(LEFT($O10,1),VLOOKUP(M10,v.IPCC.Vul.Code,2)),v.IPCC.Vul,2,FALSE),v.IPCC.Vul.Code,2,FALSE)),v.IPCC.risk,2,FALSE),"")</f>
        <v/>
      </c>
      <c r="V10" s="88" t="str">
        <f t="shared" ref="V10" si="5">IFERROR(VLOOKUP(_xlfn.CONCAT(LEFT(K10,1),VLOOKUP(VLOOKUP(_xlfn.CONCAT(LEFT($O10,1),VLOOKUP(M10,v.IPCC.Vul.Code,2)),v.IPCC.Vul,2,FALSE),v.IPCC.Vul.Code,2,FALSE)),v.IPCC.risk,2,FALSE),"")</f>
        <v/>
      </c>
      <c r="W10" s="75"/>
      <c r="X10" s="90"/>
      <c r="Y10" s="83"/>
    </row>
    <row r="11" spans="1:25">
      <c r="Q11" s="89"/>
      <c r="R11" s="89" t="str">
        <f>IFERROR(VLOOKUP(_xlfn.CONCAT(LEFT(G11,1),VLOOKUP(VLOOKUP(_xlfn.CONCAT(LEFT(O11,1),VLOOKUP(M11,v.IPCC.Sensitivity,2,FALSE)),v.IPCC.Vul,2,FALSE),v.IPCC.Sensitivity,2,FALSE)),v.IPCC.risk,2,FALSE),"")</f>
        <v/>
      </c>
      <c r="S11" s="89" t="str">
        <f>IFERROR(VLOOKUP(_xlfn.CONCAT(LEFT(H11,1),
VLOOKUP(VLOOKUP(_xlfn.CONCAT(LEFT($O11,1),VLOOKUP(#REF!,v.IPCC.Sensitivity,2,FALSE)),v.IPCC.Vul,2,FALSE),
v.IPCC.Sensitivity,2,FALSE)),v.IPCC.risk,2,FALSE),"")</f>
        <v/>
      </c>
      <c r="T11" s="89" t="str">
        <f>IFERROR(VLOOKUP(_xlfn.CONCAT(LEFT(I11,1),
VLOOKUP(VLOOKUP(_xlfn.CONCAT(LEFT($O11,1),VLOOKUP(#REF!,v.IPCC.Sensitivity,2,FALSE)),v.IPCC.Vul,2,FALSE),
v.IPCC.Sensitivity,2,FALSE)),v.IPCC.risk,2,FALSE),"")</f>
        <v/>
      </c>
      <c r="U11" s="89" t="str">
        <f>IFERROR(VLOOKUP(_xlfn.CONCAT(LEFT(J11,1),
VLOOKUP(VLOOKUP(_xlfn.CONCAT(LEFT($O11,1),VLOOKUP(#REF!,v.IPCC.Sensitivity,2,FALSE)),v.IPCC.Vul,2,FALSE),
v.IPCC.Sensitivity,2,FALSE)),v.IPCC.risk,2,FALSE),"")</f>
        <v/>
      </c>
      <c r="V11" s="89" t="str">
        <f>IFERROR(VLOOKUP(_xlfn.CONCAT(LEFT(K11,1),
VLOOKUP(VLOOKUP(_xlfn.CONCAT(LEFT($O11,1),VLOOKUP(#REF!,v.IPCC.Sensitivity,2,FALSE)),v.IPCC.Vul,2,FALSE),
v.IPCC.Sensitivity,2,FALSE)),v.IPCC.risk,2,FALSE),"")</f>
        <v/>
      </c>
    </row>
    <row r="12" spans="1:25">
      <c r="Q12" s="89" t="str">
        <f>IFERROR(VLOOKUP(_xlfn.CONCAT(LEFT(M12,1),VLOOKUP($O12,v.IPCC.adaptcap,2,FALSE)),v.vuln,2,FALSE),"")</f>
        <v/>
      </c>
      <c r="R12" s="89" t="str">
        <f>IFERROR(VLOOKUP(_xlfn.CONCAT(LEFT(G12,1),VLOOKUP(VLOOKUP(_xlfn.CONCAT(LEFT(O12,1),VLOOKUP(M12,v.IPCC.Sensitivity,2,FALSE)),v.IPCC.Vul,2,FALSE),v.IPCC.Sensitivity,2,FALSE)),v.IPCC.risk,2,FALSE),"")</f>
        <v/>
      </c>
      <c r="S12" s="89" t="str">
        <f>IFERROR(VLOOKUP(_xlfn.CONCAT(LEFT(H12,1),
VLOOKUP(VLOOKUP(_xlfn.CONCAT(LEFT($O12,1),VLOOKUP(#REF!,v.IPCC.Sensitivity,2,FALSE)),v.IPCC.Vul,2,FALSE),
v.IPCC.Sensitivity,2,FALSE)),v.IPCC.risk,2,FALSE),"")</f>
        <v/>
      </c>
      <c r="T12" s="89" t="str">
        <f>IFERROR(VLOOKUP(_xlfn.CONCAT(LEFT(I12,1),
VLOOKUP(VLOOKUP(_xlfn.CONCAT(LEFT($O12,1),VLOOKUP(#REF!,v.IPCC.Sensitivity,2,FALSE)),v.IPCC.Vul,2,FALSE),
v.IPCC.Sensitivity,2,FALSE)),v.IPCC.risk,2,FALSE),"")</f>
        <v/>
      </c>
      <c r="U12" s="89" t="str">
        <f>IFERROR(VLOOKUP(_xlfn.CONCAT(LEFT(J12,1),
VLOOKUP(VLOOKUP(_xlfn.CONCAT(LEFT($O12,1),VLOOKUP(#REF!,v.IPCC.Sensitivity,2,FALSE)),v.IPCC.Vul,2,FALSE),
v.IPCC.Sensitivity,2,FALSE)),v.IPCC.risk,2,FALSE),"")</f>
        <v/>
      </c>
      <c r="V12" s="89" t="str">
        <f>IFERROR(VLOOKUP(_xlfn.CONCAT(LEFT(K12,1),
VLOOKUP(VLOOKUP(_xlfn.CONCAT(LEFT($O12,1),VLOOKUP(#REF!,v.IPCC.Sensitivity,2,FALSE)),v.IPCC.Vul,2,FALSE),
v.IPCC.Sensitivity,2,FALSE)),v.IPCC.risk,2,FALSE),"")</f>
        <v/>
      </c>
    </row>
    <row r="13" spans="1:25">
      <c r="Q13" s="89" t="str">
        <f>IFERROR(VLOOKUP(_xlfn.CONCAT(LEFT(M13,1),VLOOKUP($O13,v.IPCC.adaptcap,2,FALSE)),v.vuln,2,FALSE),"")</f>
        <v/>
      </c>
      <c r="R13" s="89" t="str">
        <f>IFERROR(VLOOKUP(_xlfn.CONCAT(LEFT(G13,1),
VLOOKUP(VLOOKUP(_xlfn.CONCAT(LEFT($O13,1),VLOOKUP(M13,v.IPCC.Sensitivity,2,FALSE)),v.IPCC.Vul,2,FALSE),
v.IPCC.Sensitivity,2,FALSE)),v.Risk.Score,2,FALSE),"")</f>
        <v/>
      </c>
      <c r="S13" s="89" t="str">
        <f>IFERROR(VLOOKUP(_xlfn.CONCAT(LEFT(H13,1),
VLOOKUP(VLOOKUP(_xlfn.CONCAT(LEFT($O13,1),VLOOKUP(#REF!,v.IPCC.Sensitivity,2,FALSE)),v.IPCC.Vul,2,FALSE),
v.IPCC.Sensitivity,2,FALSE)),v.IPCC.risk,2,FALSE),"")</f>
        <v/>
      </c>
      <c r="T13" s="89" t="str">
        <f>IFERROR(VLOOKUP(_xlfn.CONCAT(LEFT(I13,1),
VLOOKUP(VLOOKUP(_xlfn.CONCAT(LEFT($O13,1),VLOOKUP(#REF!,v.IPCC.Sensitivity,2,FALSE)),v.IPCC.Vul,2,FALSE),
v.IPCC.Sensitivity,2,FALSE)),v.IPCC.risk,2,FALSE),"")</f>
        <v/>
      </c>
      <c r="U13" s="89" t="str">
        <f>IFERROR(VLOOKUP(_xlfn.CONCAT(LEFT(J13,1),
VLOOKUP(VLOOKUP(_xlfn.CONCAT(LEFT($O13,1),VLOOKUP(#REF!,v.IPCC.Sensitivity,2,FALSE)),v.IPCC.Vul,2,FALSE),
v.IPCC.Sensitivity,2,FALSE)),v.IPCC.risk,2,FALSE),"")</f>
        <v/>
      </c>
      <c r="V13" s="89" t="str">
        <f>IFERROR(VLOOKUP(_xlfn.CONCAT(LEFT(K13,1),
VLOOKUP(VLOOKUP(_xlfn.CONCAT(LEFT($O13,1),VLOOKUP(#REF!,v.IPCC.Sensitivity,2,FALSE)),v.IPCC.Vul,2,FALSE),
v.IPCC.Sensitivity,2,FALSE)),v.IPCC.risk,2,FALSE),"")</f>
        <v/>
      </c>
    </row>
    <row r="14" spans="1:25">
      <c r="Q14" s="89" t="str">
        <f>IFERROR(VLOOKUP(_xlfn.CONCAT(LEFT(M14,1),VLOOKUP($O14,v.IPCC.adaptcap,2,FALSE)),v.vuln,2,FALSE),"")</f>
        <v/>
      </c>
      <c r="R14" s="89" t="str">
        <f>IFERROR(VLOOKUP(_xlfn.CONCAT(LEFT(G14,1),
VLOOKUP(VLOOKUP(_xlfn.CONCAT(LEFT($O14,1),VLOOKUP(M14,v.IPCC.Sensitivity,2,FALSE)),v.IPCC.Vul,2,FALSE),
v.IPCC.Sensitivity,2,FALSE)),v.Risk.Score,2,FALSE),"")</f>
        <v/>
      </c>
      <c r="S14" s="89" t="str">
        <f>IFERROR(VLOOKUP(_xlfn.CONCAT(LEFT(H14,1),
VLOOKUP(VLOOKUP(_xlfn.CONCAT(LEFT($O14,1),VLOOKUP(#REF!,v.IPCC.Sensitivity,2,FALSE)),v.IPCC.Vul,2,FALSE),
v.IPCC.Sensitivity,2,FALSE)),v.Risk.Score,2,FALSE),"")</f>
        <v/>
      </c>
      <c r="T14" s="89" t="str">
        <f>IFERROR(VLOOKUP(_xlfn.CONCAT(LEFT(I14,1),
VLOOKUP(VLOOKUP(_xlfn.CONCAT(LEFT($O14,1),VLOOKUP(#REF!,v.IPCC.Sensitivity,2,FALSE)),v.IPCC.Vul,2,FALSE),
v.IPCC.Sensitivity,2,FALSE)),v.IPCC.risk,2,FALSE),"")</f>
        <v/>
      </c>
      <c r="U14" s="89" t="str">
        <f>IFERROR(VLOOKUP(_xlfn.CONCAT(LEFT(J14,1),
VLOOKUP(VLOOKUP(_xlfn.CONCAT(LEFT($O14,1),VLOOKUP(#REF!,v.IPCC.Sensitivity,2,FALSE)),v.IPCC.Vul,2,FALSE),
v.IPCC.Sensitivity,2,FALSE)),v.IPCC.risk,2,FALSE),"")</f>
        <v/>
      </c>
      <c r="V14" s="89" t="str">
        <f>IFERROR(VLOOKUP(_xlfn.CONCAT(LEFT(K14,1),
VLOOKUP(VLOOKUP(_xlfn.CONCAT(LEFT($O14,1),VLOOKUP(#REF!,v.IPCC.Sensitivity,2,FALSE)),v.IPCC.Vul,2,FALSE),
v.IPCC.Sensitivity,2,FALSE)),v.IPCC.risk,2,FALSE),"")</f>
        <v/>
      </c>
    </row>
    <row r="15" spans="1:25">
      <c r="R15" s="89" t="str">
        <f>IFERROR(VLOOKUP(_xlfn.CONCAT(LEFT(G15,1),
VLOOKUP(VLOOKUP(_xlfn.CONCAT(LEFT($O15,1),VLOOKUP(M15,v.IPCC.Sensitivity,2,FALSE)),v.IPCC.Vul,2,FALSE),
v.IPCC.Sensitivity,2,FALSE)),v.Risk.Score,2,FALSE),"")</f>
        <v/>
      </c>
      <c r="S15" s="89" t="str">
        <f>IFERROR(VLOOKUP(_xlfn.CONCAT(LEFT(H15,1),
VLOOKUP(VLOOKUP(_xlfn.CONCAT(LEFT($O15,1),VLOOKUP(#REF!,v.IPCC.Sensitivity,2,FALSE)),v.IPCC.Vul,2,FALSE),
v.IPCC.Sensitivity,2,FALSE)),v.Risk.Score,2,FALSE),"")</f>
        <v/>
      </c>
      <c r="T15" s="89" t="str">
        <f>IFERROR(VLOOKUP(_xlfn.CONCAT(LEFT(I15,1),
VLOOKUP(VLOOKUP(_xlfn.CONCAT(LEFT($O15,1),VLOOKUP(#REF!,v.IPCC.Sensitivity,2,FALSE)),v.IPCC.Vul,2,FALSE),
v.IPCC.Sensitivity,2,FALSE)),v.IPCC.risk,2,FALSE),"")</f>
        <v/>
      </c>
      <c r="U15" s="89" t="str">
        <f>IFERROR(VLOOKUP(_xlfn.CONCAT(LEFT(J15,1),
VLOOKUP(VLOOKUP(_xlfn.CONCAT(LEFT($O15,1),VLOOKUP(#REF!,v.IPCC.Sensitivity,2,FALSE)),v.IPCC.Vul,2,FALSE),
v.IPCC.Sensitivity,2,FALSE)),v.IPCC.risk,2,FALSE),"")</f>
        <v/>
      </c>
      <c r="V15" s="89" t="str">
        <f>IFERROR(VLOOKUP(_xlfn.CONCAT(LEFT(K15,1),
VLOOKUP(VLOOKUP(_xlfn.CONCAT(LEFT($O15,1),VLOOKUP(#REF!,v.IPCC.Sensitivity,2,FALSE)),v.IPCC.Vul,2,FALSE),
v.IPCC.Sensitivity,2,FALSE)),v.IPCC.risk,2,FALSE),"")</f>
        <v/>
      </c>
    </row>
    <row r="16" spans="1:25">
      <c r="R16" s="89" t="str">
        <f>IFERROR(VLOOKUP(_xlfn.CONCAT(LEFT(G16,1),
VLOOKUP(VLOOKUP(_xlfn.CONCAT(LEFT($O16,1),VLOOKUP(M16,v.IPCC.Sensitivity,2,FALSE)),v.IPCC.Vul,2,FALSE),
v.IPCC.Sensitivity,2,FALSE)),v.Risk.Score,2,FALSE),"")</f>
        <v/>
      </c>
      <c r="S16" s="89" t="str">
        <f>IFERROR(VLOOKUP(_xlfn.CONCAT(LEFT(H16,1),
VLOOKUP(VLOOKUP(_xlfn.CONCAT(LEFT($O16,1),VLOOKUP(#REF!,v.IPCC.Sensitivity,2,FALSE)),v.IPCC.Vul,2,FALSE),
v.IPCC.Sensitivity,2,FALSE)),v.Risk.Score,2,FALSE),"")</f>
        <v/>
      </c>
      <c r="T16" s="89" t="str">
        <f>IFERROR(VLOOKUP(_xlfn.CONCAT(LEFT(I16,1),
VLOOKUP(VLOOKUP(_xlfn.CONCAT(LEFT($O16,1),VLOOKUP(#REF!,v.IPCC.Sensitivity,2,FALSE)),v.IPCC.Vul,2,FALSE),
v.IPCC.Sensitivity,2,FALSE)),v.IPCC.risk,2,FALSE),"")</f>
        <v/>
      </c>
      <c r="U16" s="89" t="str">
        <f>IFERROR(VLOOKUP(_xlfn.CONCAT(LEFT(J16,1),
VLOOKUP(VLOOKUP(_xlfn.CONCAT(LEFT($O16,1),VLOOKUP(#REF!,v.IPCC.Sensitivity,2,FALSE)),v.IPCC.Vul,2,FALSE),
v.IPCC.Sensitivity,2,FALSE)),v.IPCC.risk,2,FALSE),"")</f>
        <v/>
      </c>
      <c r="V16" s="89" t="str">
        <f>IFERROR(VLOOKUP(_xlfn.CONCAT(LEFT(K16,1),
VLOOKUP(VLOOKUP(_xlfn.CONCAT(LEFT($O16,1),VLOOKUP(#REF!,v.IPCC.Sensitivity,2,FALSE)),v.IPCC.Vul,2,FALSE),
v.IPCC.Sensitivity,2,FALSE)),v.IPCC.risk,2,FALSE),"")</f>
        <v/>
      </c>
    </row>
    <row r="17" spans="18:22">
      <c r="R17" s="89" t="str">
        <f>IFERROR(VLOOKUP(_xlfn.CONCAT(LEFT(G17,1),
VLOOKUP(VLOOKUP(_xlfn.CONCAT(LEFT($O17,1),VLOOKUP(M17,v.IPCC.Sensitivity,2,FALSE)),v.IPCC.Vul,2,FALSE),
v.IPCC.Sensitivity,2,FALSE)),v.Risk.Score,2,FALSE),"")</f>
        <v/>
      </c>
      <c r="S17" s="89" t="str">
        <f>IFERROR(VLOOKUP(_xlfn.CONCAT(LEFT(H17,1),
VLOOKUP(VLOOKUP(_xlfn.CONCAT(LEFT($O17,1),VLOOKUP(#REF!,v.IPCC.Sensitivity,2,FALSE)),v.IPCC.Vul,2,FALSE),
v.IPCC.Sensitivity,2,FALSE)),v.Risk.Score,2,FALSE),"")</f>
        <v/>
      </c>
      <c r="T17" s="89" t="str">
        <f>IFERROR(VLOOKUP(_xlfn.CONCAT(LEFT(I17,1),
VLOOKUP(VLOOKUP(_xlfn.CONCAT(LEFT($O17,1),VLOOKUP(#REF!,v.IPCC.Sensitivity,2,FALSE)),v.IPCC.Vul,2,FALSE),
v.IPCC.Sensitivity,2,FALSE)),v.IPCC.risk,2,FALSE),"")</f>
        <v/>
      </c>
      <c r="U17" s="89" t="str">
        <f>IFERROR(VLOOKUP(_xlfn.CONCAT(LEFT(J17,1),
VLOOKUP(VLOOKUP(_xlfn.CONCAT(LEFT($O17,1),VLOOKUP(#REF!,v.IPCC.Sensitivity,2,FALSE)),v.IPCC.Vul,2,FALSE),
v.IPCC.Sensitivity,2,FALSE)),v.IPCC.risk,2,FALSE),"")</f>
        <v/>
      </c>
      <c r="V17" s="89" t="str">
        <f>IFERROR(VLOOKUP(_xlfn.CONCAT(LEFT(K17,1),
VLOOKUP(VLOOKUP(_xlfn.CONCAT(LEFT($O17,1),VLOOKUP(#REF!,v.IPCC.Sensitivity,2,FALSE)),v.IPCC.Vul,2,FALSE),
v.IPCC.Sensitivity,2,FALSE)),v.IPCC.risk,2,FALSE),"")</f>
        <v/>
      </c>
    </row>
    <row r="18" spans="18:22">
      <c r="R18" s="89" t="str">
        <f>IFERROR(VLOOKUP(_xlfn.CONCAT(LEFT(G18,1),
VLOOKUP(VLOOKUP(_xlfn.CONCAT(LEFT($O18,1),VLOOKUP(M18,v.IPCC.Sensitivity,2,FALSE)),v.IPCC.Vul,2,FALSE),
v.IPCC.Sensitivity,2,FALSE)),v.Risk.Score,2,FALSE),"")</f>
        <v/>
      </c>
      <c r="S18" s="89" t="str">
        <f>IFERROR(VLOOKUP(_xlfn.CONCAT(LEFT(H18,1),
VLOOKUP(VLOOKUP(_xlfn.CONCAT(LEFT($O18,1),VLOOKUP(#REF!,v.IPCC.Sensitivity,2,FALSE)),v.IPCC.Vul,2,FALSE),
v.IPCC.Sensitivity,2,FALSE)),v.Risk.Score,2,FALSE),"")</f>
        <v/>
      </c>
      <c r="T18" s="89" t="str">
        <f>IFERROR(VLOOKUP(_xlfn.CONCAT(LEFT(I18,1),
VLOOKUP(VLOOKUP(_xlfn.CONCAT(LEFT($O18,1),VLOOKUP(#REF!,v.IPCC.Sensitivity,2,FALSE)),v.IPCC.Vul,2,FALSE),
v.IPCC.Sensitivity,2,FALSE)),v.IPCC.risk,2,FALSE),"")</f>
        <v/>
      </c>
      <c r="U18" s="89" t="str">
        <f>IFERROR(VLOOKUP(_xlfn.CONCAT(LEFT(J18,1),
VLOOKUP(VLOOKUP(_xlfn.CONCAT(LEFT($O18,1),VLOOKUP(#REF!,v.IPCC.Sensitivity,2,FALSE)),v.IPCC.Vul,2,FALSE),
v.IPCC.Sensitivity,2,FALSE)),v.IPCC.risk,2,FALSE),"")</f>
        <v/>
      </c>
      <c r="V18" s="89" t="str">
        <f>IFERROR(VLOOKUP(_xlfn.CONCAT(LEFT(K18,1),
VLOOKUP(VLOOKUP(_xlfn.CONCAT(LEFT($O18,1),VLOOKUP(#REF!,v.IPCC.Sensitivity,2,FALSE)),v.IPCC.Vul,2,FALSE),
v.IPCC.Sensitivity,2,FALSE)),v.IPCC.risk,2,FALSE),"")</f>
        <v/>
      </c>
    </row>
    <row r="19" spans="18:22">
      <c r="R19" s="89" t="str">
        <f>IFERROR(VLOOKUP(_xlfn.CONCAT(LEFT(G19,1),
VLOOKUP(VLOOKUP(_xlfn.CONCAT(LEFT($O19,1),VLOOKUP(M19,v.IPCC.Sensitivity,2,FALSE)),v.IPCC.Vul,2,FALSE),
v.IPCC.Sensitivity,2,FALSE)),v.Risk.Score,2,FALSE),"")</f>
        <v/>
      </c>
      <c r="S19" s="89" t="str">
        <f>IFERROR(VLOOKUP(_xlfn.CONCAT(LEFT(H19,1),
VLOOKUP(VLOOKUP(_xlfn.CONCAT(LEFT($O19,1),VLOOKUP(#REF!,v.IPCC.Sensitivity,2,FALSE)),v.IPCC.Vul,2,FALSE),
v.IPCC.Sensitivity,2,FALSE)),v.Risk.Score,2,FALSE),"")</f>
        <v/>
      </c>
      <c r="T19" s="89" t="str">
        <f>IFERROR(VLOOKUP(_xlfn.CONCAT(LEFT(I19,1),
VLOOKUP(VLOOKUP(_xlfn.CONCAT(LEFT($O19,1),VLOOKUP(#REF!,v.IPCC.Sensitivity,2,FALSE)),v.IPCC.Vul,2,FALSE),
v.IPCC.Sensitivity,2,FALSE)),v.Risk.Score,2,FALSE),"")</f>
        <v/>
      </c>
      <c r="U19" s="89" t="str">
        <f>IFERROR(VLOOKUP(_xlfn.CONCAT(LEFT(J19,1),
VLOOKUP(VLOOKUP(_xlfn.CONCAT(LEFT($O19,1),VLOOKUP(#REF!,v.IPCC.Sensitivity,2,FALSE)),v.IPCC.Vul,2,FALSE),
v.IPCC.Sensitivity,2,FALSE)),v.Risk.Score,2,FALSE),"")</f>
        <v/>
      </c>
      <c r="V19" s="89" t="str">
        <f>IFERROR(VLOOKUP(_xlfn.CONCAT(LEFT(K19,1),
VLOOKUP(VLOOKUP(_xlfn.CONCAT(LEFT($O19,1),VLOOKUP(#REF!,v.IPCC.Sensitivity,2,FALSE)),v.IPCC.Vul,2,FALSE),
v.IPCC.Sensitivity,2,FALSE)),v.Risk.Score,2,FALSE),"")</f>
        <v/>
      </c>
    </row>
    <row r="20" spans="18:22">
      <c r="R20" s="89" t="str">
        <f>IFERROR(VLOOKUP(_xlfn.CONCAT(LEFT(G20,1),
VLOOKUP(VLOOKUP(_xlfn.CONCAT(LEFT($O20,1),VLOOKUP(M20,v.IPCC.Sensitivity,2,FALSE)),v.IPCC.Vul,2,FALSE),
v.IPCC.Sensitivity,2,FALSE)),v.Risk.Score,2,FALSE),"")</f>
        <v/>
      </c>
      <c r="S20" s="89" t="str">
        <f>IFERROR(VLOOKUP(_xlfn.CONCAT(LEFT(H20,1),
VLOOKUP(VLOOKUP(_xlfn.CONCAT(LEFT($O20,1),VLOOKUP(#REF!,v.IPCC.Sensitivity,2,FALSE)),v.IPCC.Vul,2,FALSE),
v.IPCC.Sensitivity,2,FALSE)),v.Risk.Score,2,FALSE),"")</f>
        <v/>
      </c>
      <c r="T20" s="89" t="str">
        <f>IFERROR(VLOOKUP(_xlfn.CONCAT(LEFT(I20,1),
VLOOKUP(VLOOKUP(_xlfn.CONCAT(LEFT($O20,1),VLOOKUP(#REF!,v.IPCC.Sensitivity,2,FALSE)),v.IPCC.Vul,2,FALSE),
v.IPCC.Sensitivity,2,FALSE)),v.Risk.Score,2,FALSE),"")</f>
        <v/>
      </c>
      <c r="U20" s="89" t="str">
        <f>IFERROR(VLOOKUP(_xlfn.CONCAT(LEFT(J20,1),
VLOOKUP(VLOOKUP(_xlfn.CONCAT(LEFT($O20,1),VLOOKUP(#REF!,v.IPCC.Sensitivity,2,FALSE)),v.IPCC.Vul,2,FALSE),
v.IPCC.Sensitivity,2,FALSE)),v.Risk.Score,2,FALSE),"")</f>
        <v/>
      </c>
      <c r="V20" s="89" t="str">
        <f>IFERROR(VLOOKUP(_xlfn.CONCAT(LEFT(K20,1),
VLOOKUP(VLOOKUP(_xlfn.CONCAT(LEFT($O20,1),VLOOKUP(#REF!,v.IPCC.Sensitivity,2,FALSE)),v.IPCC.Vul,2,FALSE),
v.IPCC.Sensitivity,2,FALSE)),v.Risk.Score,2,FALSE),"")</f>
        <v/>
      </c>
    </row>
    <row r="21" spans="18:22">
      <c r="R21" s="89" t="str">
        <f>IFERROR(VLOOKUP(_xlfn.CONCAT(LEFT(G21,1),
VLOOKUP(VLOOKUP(_xlfn.CONCAT(LEFT($O21,1),VLOOKUP(M21,v.IPCC.Sensitivity,2,FALSE)),v.IPCC.Vul,2,FALSE),
v.IPCC.Sensitivity,2,FALSE)),v.Risk.Score,2,FALSE),"")</f>
        <v/>
      </c>
      <c r="S21" s="89" t="str">
        <f>IFERROR(VLOOKUP(_xlfn.CONCAT(LEFT(H21,1),
VLOOKUP(VLOOKUP(_xlfn.CONCAT(LEFT($O21,1),VLOOKUP(#REF!,v.IPCC.Sensitivity,2,FALSE)),v.IPCC.Vul,2,FALSE),
v.IPCC.Sensitivity,2,FALSE)),v.Risk.Score,2,FALSE),"")</f>
        <v/>
      </c>
      <c r="T21" s="89" t="str">
        <f>IFERROR(VLOOKUP(_xlfn.CONCAT(LEFT(I21,1),
VLOOKUP(VLOOKUP(_xlfn.CONCAT(LEFT($O21,1),VLOOKUP(#REF!,v.IPCC.Sensitivity,2,FALSE)),v.IPCC.Vul,2,FALSE),
v.IPCC.Sensitivity,2,FALSE)),v.Risk.Score,2,FALSE),"")</f>
        <v/>
      </c>
      <c r="U21" s="89" t="str">
        <f>IFERROR(VLOOKUP(_xlfn.CONCAT(LEFT(J21,1),
VLOOKUP(VLOOKUP(_xlfn.CONCAT(LEFT($O21,1),VLOOKUP(#REF!,v.IPCC.Sensitivity,2,FALSE)),v.IPCC.Vul,2,FALSE),
v.IPCC.Sensitivity,2,FALSE)),v.Risk.Score,2,FALSE),"")</f>
        <v/>
      </c>
      <c r="V21" s="89" t="str">
        <f>IFERROR(VLOOKUP(_xlfn.CONCAT(LEFT(K21,1),
VLOOKUP(VLOOKUP(_xlfn.CONCAT(LEFT($O21,1),VLOOKUP(#REF!,v.IPCC.Sensitivity,2,FALSE)),v.IPCC.Vul,2,FALSE),
v.IPCC.Sensitivity,2,FALSE)),v.Risk.Score,2,FALSE),"")</f>
        <v/>
      </c>
    </row>
    <row r="22" spans="18:22">
      <c r="R22" s="89" t="str">
        <f>IFERROR(VLOOKUP(_xlfn.CONCAT(LEFT(G22,1),
VLOOKUP(VLOOKUP(_xlfn.CONCAT(LEFT($O22,1),VLOOKUP(M22,v.IPCC.Sensitivity,2,FALSE)),v.IPCC.Vul,2,FALSE),
v.IPCC.Sensitivity,2,FALSE)),v.Risk.Score,2,FALSE),"")</f>
        <v/>
      </c>
      <c r="S22" s="89" t="str">
        <f>IFERROR(VLOOKUP(_xlfn.CONCAT(LEFT(H22,1),
VLOOKUP(VLOOKUP(_xlfn.CONCAT(LEFT($O22,1),VLOOKUP(#REF!,v.IPCC.Sensitivity,2,FALSE)),v.IPCC.Vul,2,FALSE),
v.IPCC.Sensitivity,2,FALSE)),v.Risk.Score,2,FALSE),"")</f>
        <v/>
      </c>
      <c r="T22" s="89" t="str">
        <f>IFERROR(VLOOKUP(_xlfn.CONCAT(LEFT(I22,1),
VLOOKUP(VLOOKUP(_xlfn.CONCAT(LEFT($O22,1),VLOOKUP(#REF!,v.IPCC.Sensitivity,2,FALSE)),v.IPCC.Vul,2,FALSE),
v.IPCC.Sensitivity,2,FALSE)),v.Risk.Score,2,FALSE),"")</f>
        <v/>
      </c>
      <c r="U22" s="89" t="str">
        <f>IFERROR(VLOOKUP(_xlfn.CONCAT(LEFT(J22,1),
VLOOKUP(VLOOKUP(_xlfn.CONCAT(LEFT($O22,1),VLOOKUP(#REF!,v.IPCC.Sensitivity,2,FALSE)),v.IPCC.Vul,2,FALSE),
v.IPCC.Sensitivity,2,FALSE)),v.Risk.Score,2,FALSE),"")</f>
        <v/>
      </c>
      <c r="V22" s="89" t="str">
        <f>IFERROR(VLOOKUP(_xlfn.CONCAT(LEFT(K22,1),
VLOOKUP(VLOOKUP(_xlfn.CONCAT(LEFT($O22,1),VLOOKUP(#REF!,v.IPCC.Sensitivity,2,FALSE)),v.IPCC.Vul,2,FALSE),
v.IPCC.Sensitivity,2,FALSE)),v.Risk.Score,2,FALSE),"")</f>
        <v/>
      </c>
    </row>
    <row r="23" spans="18:22">
      <c r="R23" s="89" t="str">
        <f>IFERROR(VLOOKUP(_xlfn.CONCAT(LEFT(G23,1),
VLOOKUP(VLOOKUP(_xlfn.CONCAT(LEFT($O23,1),VLOOKUP(M23,v.IPCC.Sensitivity,2,FALSE)),v.IPCC.Vul,2,FALSE),
v.IPCC.Sensitivity,2,FALSE)),v.Risk.Score,2,FALSE),"")</f>
        <v/>
      </c>
      <c r="S23" s="89" t="str">
        <f>IFERROR(VLOOKUP(_xlfn.CONCAT(LEFT(H23,1),
VLOOKUP(VLOOKUP(_xlfn.CONCAT(LEFT($O23,1),VLOOKUP(#REF!,v.IPCC.Sensitivity,2,FALSE)),v.IPCC.Vul,2,FALSE),
v.IPCC.Sensitivity,2,FALSE)),v.Risk.Score,2,FALSE),"")</f>
        <v/>
      </c>
      <c r="T23" s="89" t="str">
        <f>IFERROR(VLOOKUP(_xlfn.CONCAT(LEFT(I23,1),
VLOOKUP(VLOOKUP(_xlfn.CONCAT(LEFT($O23,1),VLOOKUP(#REF!,v.IPCC.Sensitivity,2,FALSE)),v.IPCC.Vul,2,FALSE),
v.IPCC.Sensitivity,2,FALSE)),v.Risk.Score,2,FALSE),"")</f>
        <v/>
      </c>
      <c r="U23" s="89" t="str">
        <f>IFERROR(VLOOKUP(_xlfn.CONCAT(LEFT(J23,1),
VLOOKUP(VLOOKUP(_xlfn.CONCAT(LEFT($O23,1),VLOOKUP(#REF!,v.IPCC.Sensitivity,2,FALSE)),v.IPCC.Vul,2,FALSE),
v.IPCC.Sensitivity,2,FALSE)),v.Risk.Score,2,FALSE),"")</f>
        <v/>
      </c>
      <c r="V23" s="89" t="str">
        <f>IFERROR(VLOOKUP(_xlfn.CONCAT(LEFT(K23,1),
VLOOKUP(VLOOKUP(_xlfn.CONCAT(LEFT($O23,1),VLOOKUP(#REF!,v.IPCC.Sensitivity,2,FALSE)),v.IPCC.Vul,2,FALSE),
v.IPCC.Sensitivity,2,FALSE)),v.Risk.Score,2,FALSE),"")</f>
        <v/>
      </c>
    </row>
    <row r="24" spans="18:22">
      <c r="R24" s="89" t="str">
        <f>IFERROR(VLOOKUP(_xlfn.CONCAT(LEFT(G24,1),
VLOOKUP(VLOOKUP(_xlfn.CONCAT(LEFT($O24,1),VLOOKUP(M24,v.IPCC.Sensitivity,2,FALSE)),v.IPCC.Vul,2,FALSE),
v.IPCC.Sensitivity,2,FALSE)),v.Risk.Score,2,FALSE),"")</f>
        <v/>
      </c>
      <c r="S24" s="89" t="str">
        <f>IFERROR(VLOOKUP(_xlfn.CONCAT(LEFT(H24,1),
VLOOKUP(VLOOKUP(_xlfn.CONCAT(LEFT($O24,1),VLOOKUP(#REF!,v.IPCC.Sensitivity,2,FALSE)),v.IPCC.Vul,2,FALSE),
v.IPCC.Sensitivity,2,FALSE)),v.Risk.Score,2,FALSE),"")</f>
        <v/>
      </c>
      <c r="T24" s="89" t="str">
        <f>IFERROR(VLOOKUP(_xlfn.CONCAT(LEFT(I24,1),
VLOOKUP(VLOOKUP(_xlfn.CONCAT(LEFT($O24,1),VLOOKUP(#REF!,v.IPCC.Sensitivity,2,FALSE)),v.IPCC.Vul,2,FALSE),
v.IPCC.Sensitivity,2,FALSE)),v.Risk.Score,2,FALSE),"")</f>
        <v/>
      </c>
      <c r="U24" s="89" t="str">
        <f>IFERROR(VLOOKUP(_xlfn.CONCAT(LEFT(J24,1),
VLOOKUP(VLOOKUP(_xlfn.CONCAT(LEFT($O24,1),VLOOKUP(#REF!,v.IPCC.Sensitivity,2,FALSE)),v.IPCC.Vul,2,FALSE),
v.IPCC.Sensitivity,2,FALSE)),v.Risk.Score,2,FALSE),"")</f>
        <v/>
      </c>
      <c r="V24" s="89" t="str">
        <f>IFERROR(VLOOKUP(_xlfn.CONCAT(LEFT(K24,1),
VLOOKUP(VLOOKUP(_xlfn.CONCAT(LEFT($O24,1),VLOOKUP(#REF!,v.IPCC.Sensitivity,2,FALSE)),v.IPCC.Vul,2,FALSE),
v.IPCC.Sensitivity,2,FALSE)),v.Risk.Score,2,FALSE),"")</f>
        <v/>
      </c>
    </row>
    <row r="25" spans="18:22">
      <c r="R25" s="89" t="str">
        <f>IFERROR(VLOOKUP(_xlfn.CONCAT(LEFT(G25,1),
VLOOKUP(VLOOKUP(_xlfn.CONCAT(LEFT($O25,1),VLOOKUP(M25,v.IPCC.Sensitivity,2,FALSE)),v.IPCC.Vul,2,FALSE),
v.IPCC.Sensitivity,2,FALSE)),v.Risk.Score,2,FALSE),"")</f>
        <v/>
      </c>
      <c r="S25" s="89" t="str">
        <f>IFERROR(VLOOKUP(_xlfn.CONCAT(LEFT(H25,1),
VLOOKUP(VLOOKUP(_xlfn.CONCAT(LEFT($O25,1),VLOOKUP(#REF!,v.IPCC.Sensitivity,2,FALSE)),v.IPCC.Vul,2,FALSE),
v.IPCC.Sensitivity,2,FALSE)),v.Risk.Score,2,FALSE),"")</f>
        <v/>
      </c>
      <c r="T25" s="89" t="str">
        <f>IFERROR(VLOOKUP(_xlfn.CONCAT(LEFT(I25,1),
VLOOKUP(VLOOKUP(_xlfn.CONCAT(LEFT($O25,1),VLOOKUP(#REF!,v.IPCC.Sensitivity,2,FALSE)),v.IPCC.Vul,2,FALSE),
v.IPCC.Sensitivity,2,FALSE)),v.Risk.Score,2,FALSE),"")</f>
        <v/>
      </c>
      <c r="U25" s="89" t="str">
        <f>IFERROR(VLOOKUP(_xlfn.CONCAT(LEFT(J25,1),
VLOOKUP(VLOOKUP(_xlfn.CONCAT(LEFT($O25,1),VLOOKUP(#REF!,v.IPCC.Sensitivity,2,FALSE)),v.IPCC.Vul,2,FALSE),
v.IPCC.Sensitivity,2,FALSE)),v.Risk.Score,2,FALSE),"")</f>
        <v/>
      </c>
      <c r="V25" s="89" t="str">
        <f>IFERROR(VLOOKUP(_xlfn.CONCAT(LEFT(K25,1),
VLOOKUP(VLOOKUP(_xlfn.CONCAT(LEFT($O25,1),VLOOKUP(#REF!,v.IPCC.Sensitivity,2,FALSE)),v.IPCC.Vul,2,FALSE),
v.IPCC.Sensitivity,2,FALSE)),v.Risk.Score,2,FALSE),"")</f>
        <v/>
      </c>
    </row>
    <row r="26" spans="18:22">
      <c r="R26" s="89" t="str">
        <f>IFERROR(VLOOKUP(_xlfn.CONCAT(LEFT(G26,1),
VLOOKUP(VLOOKUP(_xlfn.CONCAT(LEFT($O26,1),VLOOKUP(M26,v.IPCC.Sensitivity,2,FALSE)),v.IPCC.Vul,2,FALSE),
v.IPCC.Sensitivity,2,FALSE)),v.Risk.Score,2,FALSE),"")</f>
        <v/>
      </c>
      <c r="S26" s="89" t="str">
        <f>IFERROR(VLOOKUP(_xlfn.CONCAT(LEFT(H26,1),
VLOOKUP(VLOOKUP(_xlfn.CONCAT(LEFT($O26,1),VLOOKUP(#REF!,v.IPCC.Sensitivity,2,FALSE)),v.IPCC.Vul,2,FALSE),
v.IPCC.Sensitivity,2,FALSE)),v.Risk.Score,2,FALSE),"")</f>
        <v/>
      </c>
      <c r="T26" s="89" t="str">
        <f>IFERROR(VLOOKUP(_xlfn.CONCAT(LEFT(I26,1),
VLOOKUP(VLOOKUP(_xlfn.CONCAT(LEFT($O26,1),VLOOKUP(#REF!,v.IPCC.Sensitivity,2,FALSE)),v.IPCC.Vul,2,FALSE),
v.IPCC.Sensitivity,2,FALSE)),v.Risk.Score,2,FALSE),"")</f>
        <v/>
      </c>
      <c r="U26" s="89" t="str">
        <f>IFERROR(VLOOKUP(_xlfn.CONCAT(LEFT(J26,1),
VLOOKUP(VLOOKUP(_xlfn.CONCAT(LEFT($O26,1),VLOOKUP(#REF!,v.IPCC.Sensitivity,2,FALSE)),v.IPCC.Vul,2,FALSE),
v.IPCC.Sensitivity,2,FALSE)),v.Risk.Score,2,FALSE),"")</f>
        <v/>
      </c>
      <c r="V26" s="89" t="str">
        <f>IFERROR(VLOOKUP(_xlfn.CONCAT(LEFT(K26,1),
VLOOKUP(VLOOKUP(_xlfn.CONCAT(LEFT($O26,1),VLOOKUP(#REF!,v.IPCC.Sensitivity,2,FALSE)),v.IPCC.Vul,2,FALSE),
v.IPCC.Sensitivity,2,FALSE)),v.Risk.Score,2,FALSE),"")</f>
        <v/>
      </c>
    </row>
  </sheetData>
  <sheetProtection sheet="1" objects="1" scenarios="1"/>
  <mergeCells count="16">
    <mergeCell ref="A3:A4"/>
    <mergeCell ref="R3:V3"/>
    <mergeCell ref="E3:E4"/>
    <mergeCell ref="G3:K3"/>
    <mergeCell ref="L3:L4"/>
    <mergeCell ref="O3:O4"/>
    <mergeCell ref="P3:P4"/>
    <mergeCell ref="N3:N4"/>
    <mergeCell ref="D3:D4"/>
    <mergeCell ref="M3:M4"/>
    <mergeCell ref="Q3:Q4"/>
    <mergeCell ref="X3:X4"/>
    <mergeCell ref="Y3:Y4"/>
    <mergeCell ref="F3:F4"/>
    <mergeCell ref="C3:C4"/>
    <mergeCell ref="B3:B4"/>
  </mergeCells>
  <conditionalFormatting sqref="R10:V26">
    <cfRule type="expression" dxfId="26" priority="88">
      <formula>R10="Very low"</formula>
    </cfRule>
    <cfRule type="expression" dxfId="25" priority="93">
      <formula>R10= "Extreme"</formula>
    </cfRule>
    <cfRule type="expression" dxfId="24" priority="94">
      <formula>R10= "High"</formula>
    </cfRule>
    <cfRule type="expression" dxfId="23" priority="95">
      <formula>R10= "Moderate"</formula>
    </cfRule>
    <cfRule type="expression" dxfId="22" priority="96">
      <formula>R10= "Low"</formula>
    </cfRule>
  </conditionalFormatting>
  <conditionalFormatting sqref="Q10:Q14">
    <cfRule type="expression" dxfId="21" priority="24">
      <formula>Q10= "Extreme"</formula>
    </cfRule>
    <cfRule type="expression" dxfId="20" priority="25">
      <formula>Q10= "High"</formula>
    </cfRule>
    <cfRule type="expression" dxfId="19" priority="26">
      <formula>Q10= "Moderate"</formula>
    </cfRule>
    <cfRule type="expression" dxfId="18" priority="27">
      <formula>Q10= "Low"</formula>
    </cfRule>
  </conditionalFormatting>
  <conditionalFormatting sqref="X5:X10">
    <cfRule type="expression" dxfId="17" priority="19">
      <formula>X5="Catastrophic"</formula>
    </cfRule>
    <cfRule type="expression" dxfId="16" priority="20">
      <formula>X5= "Major"</formula>
    </cfRule>
    <cfRule type="expression" dxfId="15" priority="21">
      <formula>X5= "Moderate"</formula>
    </cfRule>
    <cfRule type="expression" dxfId="14" priority="22">
      <formula>X5= "Minor"</formula>
    </cfRule>
    <cfRule type="expression" dxfId="13" priority="23">
      <formula>X5= "Insignificant"</formula>
    </cfRule>
  </conditionalFormatting>
  <conditionalFormatting sqref="Y6:Y10">
    <cfRule type="expression" dxfId="12" priority="15">
      <formula>Y6= "Extreme"</formula>
    </cfRule>
    <cfRule type="expression" dxfId="11" priority="16">
      <formula>Y6= "High"</formula>
    </cfRule>
    <cfRule type="expression" dxfId="10" priority="17">
      <formula>Y6= "Moderate"</formula>
    </cfRule>
    <cfRule type="expression" dxfId="9" priority="18">
      <formula>Y6= "Low"</formula>
    </cfRule>
  </conditionalFormatting>
  <conditionalFormatting sqref="R5:V9">
    <cfRule type="expression" dxfId="8" priority="5">
      <formula>R5="Very low"</formula>
    </cfRule>
    <cfRule type="expression" dxfId="7" priority="6">
      <formula>R5= "Extreme"</formula>
    </cfRule>
    <cfRule type="expression" dxfId="6" priority="7">
      <formula>R5= "High"</formula>
    </cfRule>
    <cfRule type="expression" dxfId="5" priority="8">
      <formula>R5= "Moderate"</formula>
    </cfRule>
    <cfRule type="expression" dxfId="4" priority="9">
      <formula>R5= "Low"</formula>
    </cfRule>
  </conditionalFormatting>
  <conditionalFormatting sqref="Q5:Q9">
    <cfRule type="expression" dxfId="3" priority="1">
      <formula>Q5= "Extreme"</formula>
    </cfRule>
    <cfRule type="expression" dxfId="2" priority="2">
      <formula>Q5= "High"</formula>
    </cfRule>
    <cfRule type="expression" dxfId="1" priority="3">
      <formula>Q5= "Moderate"</formula>
    </cfRule>
    <cfRule type="expression" dxfId="0" priority="4">
      <formula>Q5= "Low"</formula>
    </cfRule>
  </conditionalFormatting>
  <pageMargins left="0.7" right="0.7" top="0.75" bottom="0.75" header="0.3" footer="0.3"/>
  <pageSetup paperSize="9" orientation="portrait" r:id="rId1"/>
  <headerFooter>
    <oddHeader>&amp;C&amp;"Calibri"&amp;9&amp;K000000STAFF IN-CONFIDENCE&amp;1#</oddHeader>
    <oddFooter>&amp;C&amp;1#&amp;"Calibri"&amp;9&amp;K000000STAFF IN-CONFIDENCE</oddFooter>
  </headerFooter>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xr:uid="{C94DDB44-79D9-49CB-974F-DFD3BBD9377A}">
          <x14:formula1>
            <xm:f>Validation!$B$4:$B$7</xm:f>
          </x14:formula1>
          <xm:sqref>G5:K10</xm:sqref>
        </x14:dataValidation>
        <x14:dataValidation type="list" allowBlank="1" showInputMessage="1" showErrorMessage="1" xr:uid="{5E3854F0-B15C-4E21-BC14-E1E86A24C746}">
          <x14:formula1>
            <xm:f>Validation!$T$26:$T$30</xm:f>
          </x14:formula1>
          <xm:sqref>X5:X10</xm:sqref>
        </x14:dataValidation>
        <x14:dataValidation type="list" allowBlank="1" showInputMessage="1" showErrorMessage="1" xr:uid="{42D9B814-DD08-4093-81CE-C90B1047712A}">
          <x14:formula1>
            <xm:f>Validation!$B$22:$B$25</xm:f>
          </x14:formula1>
          <xm:sqref>M5:M10</xm:sqref>
        </x14:dataValidation>
        <x14:dataValidation type="list" allowBlank="1" showInputMessage="1" showErrorMessage="1" xr:uid="{83FEC1B8-A908-4935-9EBB-C69848A43999}">
          <x14:formula1>
            <xm:f>Validation!$B$16:$B$19</xm:f>
          </x14:formula1>
          <xm:sqref>O5:O10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F22359-4C07-404D-8FA7-B069E03CF0A9}">
  <dimension ref="B1:T40"/>
  <sheetViews>
    <sheetView showGridLines="0" tabSelected="1" zoomScale="70" zoomScaleNormal="70" workbookViewId="0">
      <selection activeCell="W18" sqref="W18"/>
    </sheetView>
  </sheetViews>
  <sheetFormatPr defaultRowHeight="15"/>
  <cols>
    <col min="2" max="2" width="18" bestFit="1" customWidth="1"/>
    <col min="3" max="3" width="44.85546875" customWidth="1"/>
    <col min="4" max="4" width="63" customWidth="1"/>
    <col min="5" max="5" width="12.7109375" customWidth="1"/>
    <col min="6" max="6" width="14" bestFit="1" customWidth="1"/>
    <col min="7" max="7" width="14" customWidth="1"/>
    <col min="8" max="8" width="12" customWidth="1"/>
    <col min="9" max="9" width="15.7109375" customWidth="1"/>
    <col min="10" max="10" width="13.140625" customWidth="1"/>
    <col min="13" max="13" width="11.85546875" bestFit="1" customWidth="1"/>
    <col min="16" max="16" width="17.28515625" customWidth="1"/>
    <col min="20" max="20" width="14.5703125" customWidth="1"/>
  </cols>
  <sheetData>
    <row r="1" spans="2:20" ht="15.75" thickBot="1"/>
    <row r="2" spans="2:20" ht="32.25" customHeight="1">
      <c r="B2" s="57" t="s">
        <v>50</v>
      </c>
      <c r="C2" s="12"/>
      <c r="D2" s="12"/>
      <c r="E2" s="12"/>
      <c r="F2" s="12"/>
      <c r="G2" s="12"/>
      <c r="H2" s="12"/>
      <c r="I2" s="12"/>
      <c r="J2" s="12"/>
      <c r="K2" s="12"/>
      <c r="L2" s="12"/>
      <c r="M2" s="12"/>
      <c r="N2" s="12"/>
      <c r="O2" s="12"/>
      <c r="P2" s="12"/>
      <c r="Q2" s="12"/>
      <c r="R2" s="12"/>
      <c r="S2" s="12"/>
      <c r="T2" s="13"/>
    </row>
    <row r="3" spans="2:20">
      <c r="B3" s="53" t="s">
        <v>51</v>
      </c>
      <c r="C3" s="2" t="s">
        <v>52</v>
      </c>
      <c r="D3" s="2" t="s">
        <v>53</v>
      </c>
      <c r="E3" s="15"/>
      <c r="F3" s="15"/>
      <c r="G3" s="15"/>
      <c r="H3" s="15"/>
      <c r="I3" s="15"/>
      <c r="J3" s="15"/>
      <c r="K3" s="15"/>
      <c r="L3" s="15"/>
      <c r="M3" s="15"/>
      <c r="N3" s="15"/>
      <c r="O3" s="15"/>
      <c r="P3" s="15"/>
      <c r="Q3" s="15"/>
      <c r="R3" s="15"/>
      <c r="S3" s="15"/>
      <c r="T3" s="16"/>
    </row>
    <row r="4" spans="2:20" ht="30">
      <c r="B4" s="54" t="s">
        <v>30</v>
      </c>
      <c r="C4" s="43" t="s">
        <v>54</v>
      </c>
      <c r="D4" s="4" t="s">
        <v>55</v>
      </c>
      <c r="E4" s="15"/>
      <c r="F4" s="15"/>
      <c r="G4" s="15"/>
      <c r="H4" s="15"/>
      <c r="I4" s="15"/>
      <c r="J4" s="15"/>
      <c r="K4" s="15"/>
      <c r="L4" s="15"/>
      <c r="M4" s="15"/>
      <c r="N4" s="15"/>
      <c r="O4" s="15"/>
      <c r="P4" s="15"/>
      <c r="Q4" s="15"/>
      <c r="R4" s="15"/>
      <c r="S4" s="15"/>
      <c r="T4" s="16"/>
    </row>
    <row r="5" spans="2:20" ht="30">
      <c r="B5" s="54" t="s">
        <v>29</v>
      </c>
      <c r="C5" s="43" t="s">
        <v>56</v>
      </c>
      <c r="D5" s="4" t="s">
        <v>57</v>
      </c>
      <c r="E5" s="15"/>
      <c r="F5" s="15"/>
      <c r="G5" s="15"/>
      <c r="H5" s="15"/>
      <c r="I5" s="15"/>
      <c r="J5" s="15"/>
      <c r="K5" s="15"/>
      <c r="L5" s="15"/>
      <c r="M5" s="15"/>
      <c r="N5" s="15"/>
      <c r="O5" s="15"/>
      <c r="P5" s="15"/>
      <c r="Q5" s="15"/>
      <c r="R5" s="15"/>
      <c r="S5" s="15"/>
      <c r="T5" s="16"/>
    </row>
    <row r="6" spans="2:20" ht="30">
      <c r="B6" s="54" t="s">
        <v>28</v>
      </c>
      <c r="C6" s="43" t="s">
        <v>58</v>
      </c>
      <c r="D6" s="4" t="s">
        <v>59</v>
      </c>
      <c r="E6" s="15"/>
      <c r="F6" s="15"/>
      <c r="G6" s="15"/>
      <c r="H6" s="15"/>
      <c r="I6" s="15"/>
      <c r="J6" s="15"/>
      <c r="K6" s="15"/>
      <c r="L6" s="15"/>
      <c r="M6" s="15"/>
      <c r="N6" s="15"/>
      <c r="O6" s="15"/>
      <c r="P6" s="15"/>
      <c r="Q6" s="15"/>
      <c r="R6" s="15"/>
      <c r="S6" s="15"/>
      <c r="T6" s="16"/>
    </row>
    <row r="7" spans="2:20" ht="30">
      <c r="B7" s="55" t="s">
        <v>27</v>
      </c>
      <c r="C7" s="9" t="s">
        <v>60</v>
      </c>
      <c r="D7" s="8" t="s">
        <v>61</v>
      </c>
      <c r="E7" s="15"/>
      <c r="F7" s="15"/>
      <c r="G7" s="15"/>
      <c r="H7" s="15"/>
      <c r="I7" s="15"/>
      <c r="J7" s="15"/>
      <c r="K7" s="15"/>
      <c r="L7" s="15"/>
      <c r="M7" s="15"/>
      <c r="N7" s="15"/>
      <c r="O7" s="15"/>
      <c r="P7" s="15"/>
      <c r="Q7" s="15"/>
      <c r="R7" s="15"/>
      <c r="S7" s="15"/>
      <c r="T7" s="16"/>
    </row>
    <row r="8" spans="2:20">
      <c r="B8" s="14"/>
      <c r="C8" s="15"/>
      <c r="D8" s="15"/>
      <c r="E8" s="15"/>
      <c r="J8" s="24"/>
      <c r="K8" s="24"/>
      <c r="L8" s="134" t="s">
        <v>13</v>
      </c>
      <c r="M8" s="135"/>
      <c r="N8" s="136"/>
      <c r="O8" s="132" t="s">
        <v>9</v>
      </c>
      <c r="P8" s="132"/>
      <c r="Q8" s="132"/>
      <c r="R8" s="133"/>
      <c r="S8" s="24"/>
      <c r="T8" s="25"/>
    </row>
    <row r="9" spans="2:20" ht="35.25" customHeight="1">
      <c r="B9" s="53" t="s">
        <v>62</v>
      </c>
      <c r="C9" s="52" t="s">
        <v>63</v>
      </c>
      <c r="D9" s="2" t="s">
        <v>52</v>
      </c>
      <c r="E9" s="15"/>
      <c r="F9" s="1" t="s">
        <v>64</v>
      </c>
      <c r="G9" s="2" t="s">
        <v>65</v>
      </c>
      <c r="I9" s="1" t="s">
        <v>66</v>
      </c>
      <c r="J9" s="2" t="s">
        <v>67</v>
      </c>
      <c r="K9" s="24"/>
      <c r="L9" s="137"/>
      <c r="M9" s="138"/>
      <c r="N9" s="139"/>
      <c r="O9" s="26" t="s">
        <v>27</v>
      </c>
      <c r="P9" s="26" t="s">
        <v>28</v>
      </c>
      <c r="Q9" s="26" t="s">
        <v>29</v>
      </c>
      <c r="R9" s="5" t="s">
        <v>30</v>
      </c>
      <c r="S9" s="24"/>
      <c r="T9" s="27" t="s">
        <v>68</v>
      </c>
    </row>
    <row r="10" spans="2:20">
      <c r="B10" s="54" t="s">
        <v>30</v>
      </c>
      <c r="C10" s="43">
        <v>4</v>
      </c>
      <c r="D10" s="4" t="s">
        <v>69</v>
      </c>
      <c r="E10" s="15"/>
      <c r="F10" s="99" t="s">
        <v>70</v>
      </c>
      <c r="G10" s="100" t="s">
        <v>28</v>
      </c>
      <c r="I10" s="3" t="s">
        <v>71</v>
      </c>
      <c r="J10" s="4" t="s">
        <v>27</v>
      </c>
      <c r="K10" s="24"/>
      <c r="L10" s="140"/>
      <c r="M10" s="141"/>
      <c r="N10" s="142"/>
      <c r="O10" s="6">
        <v>1</v>
      </c>
      <c r="P10" s="6">
        <v>2</v>
      </c>
      <c r="Q10" s="6">
        <v>3</v>
      </c>
      <c r="R10" s="51">
        <v>4</v>
      </c>
      <c r="S10" s="24"/>
      <c r="T10" s="28" t="s">
        <v>30</v>
      </c>
    </row>
    <row r="11" spans="2:20" ht="15" customHeight="1">
      <c r="B11" s="54" t="s">
        <v>29</v>
      </c>
      <c r="C11" s="43">
        <v>3</v>
      </c>
      <c r="D11" s="4" t="s">
        <v>72</v>
      </c>
      <c r="E11" s="15"/>
      <c r="F11" s="3" t="s">
        <v>73</v>
      </c>
      <c r="G11" s="4" t="s">
        <v>29</v>
      </c>
      <c r="I11" s="3" t="s">
        <v>74</v>
      </c>
      <c r="J11" s="4" t="s">
        <v>27</v>
      </c>
      <c r="K11" s="24"/>
      <c r="L11" s="128" t="s">
        <v>11</v>
      </c>
      <c r="M11" s="97" t="s">
        <v>75</v>
      </c>
      <c r="N11" s="5" t="s">
        <v>76</v>
      </c>
      <c r="O11" s="29" t="s">
        <v>70</v>
      </c>
      <c r="P11" s="30" t="s">
        <v>73</v>
      </c>
      <c r="Q11" s="49" t="s">
        <v>77</v>
      </c>
      <c r="R11" s="49" t="s">
        <v>78</v>
      </c>
      <c r="S11" s="24"/>
      <c r="T11" s="31" t="s">
        <v>29</v>
      </c>
    </row>
    <row r="12" spans="2:20" ht="15" customHeight="1">
      <c r="B12" s="54" t="s">
        <v>28</v>
      </c>
      <c r="C12" s="43">
        <v>2</v>
      </c>
      <c r="D12" s="4" t="s">
        <v>79</v>
      </c>
      <c r="E12" s="15"/>
      <c r="F12" s="3" t="s">
        <v>77</v>
      </c>
      <c r="G12" s="4" t="s">
        <v>30</v>
      </c>
      <c r="I12" s="3" t="s">
        <v>80</v>
      </c>
      <c r="J12" s="4" t="s">
        <v>27</v>
      </c>
      <c r="K12" s="24"/>
      <c r="L12" s="129"/>
      <c r="M12" s="97" t="s">
        <v>27</v>
      </c>
      <c r="N12" s="5" t="s">
        <v>81</v>
      </c>
      <c r="O12" s="50" t="str">
        <f t="shared" ref="O12:R14" si="0">_xlfn.CONCAT($N12,O$10)</f>
        <v>L1</v>
      </c>
      <c r="P12" s="29" t="str">
        <f t="shared" si="0"/>
        <v>L2</v>
      </c>
      <c r="Q12" s="30" t="str">
        <f t="shared" si="0"/>
        <v>L3</v>
      </c>
      <c r="R12" s="49" t="str">
        <f t="shared" si="0"/>
        <v>L4</v>
      </c>
      <c r="S12" s="24"/>
      <c r="T12" s="32" t="s">
        <v>28</v>
      </c>
    </row>
    <row r="13" spans="2:20">
      <c r="B13" s="55" t="s">
        <v>27</v>
      </c>
      <c r="C13" s="9">
        <v>1</v>
      </c>
      <c r="D13" s="8" t="s">
        <v>82</v>
      </c>
      <c r="E13" s="15"/>
      <c r="F13" s="3" t="s">
        <v>78</v>
      </c>
      <c r="G13" s="4" t="s">
        <v>30</v>
      </c>
      <c r="I13" s="3" t="s">
        <v>83</v>
      </c>
      <c r="J13" s="4" t="s">
        <v>28</v>
      </c>
      <c r="K13" s="24"/>
      <c r="L13" s="129"/>
      <c r="M13" s="97" t="s">
        <v>32</v>
      </c>
      <c r="N13" s="5" t="s">
        <v>84</v>
      </c>
      <c r="O13" s="50" t="str">
        <f t="shared" si="0"/>
        <v>M1</v>
      </c>
      <c r="P13" s="29" t="str">
        <f t="shared" si="0"/>
        <v>M2</v>
      </c>
      <c r="Q13" s="30" t="str">
        <f t="shared" si="0"/>
        <v>M3</v>
      </c>
      <c r="R13" s="30" t="str">
        <f t="shared" si="0"/>
        <v>M4</v>
      </c>
      <c r="S13" s="24"/>
      <c r="T13" s="33" t="s">
        <v>27</v>
      </c>
    </row>
    <row r="14" spans="2:20">
      <c r="B14" s="14"/>
      <c r="C14" s="15"/>
      <c r="D14" s="15"/>
      <c r="E14" s="15"/>
      <c r="F14" s="3" t="s">
        <v>71</v>
      </c>
      <c r="G14" s="4" t="s">
        <v>27</v>
      </c>
      <c r="I14" s="3" t="s">
        <v>85</v>
      </c>
      <c r="J14" s="4" t="s">
        <v>27</v>
      </c>
      <c r="K14" s="24"/>
      <c r="L14" s="130"/>
      <c r="M14" s="98" t="s">
        <v>29</v>
      </c>
      <c r="N14" s="51" t="s">
        <v>86</v>
      </c>
      <c r="O14" s="50" t="str">
        <f t="shared" si="0"/>
        <v>H1</v>
      </c>
      <c r="P14" s="50" t="str">
        <f t="shared" si="0"/>
        <v>H2</v>
      </c>
      <c r="Q14" s="29" t="str">
        <f t="shared" si="0"/>
        <v>H3</v>
      </c>
      <c r="R14" s="29" t="str">
        <f t="shared" si="0"/>
        <v>H4</v>
      </c>
      <c r="S14" s="24"/>
      <c r="T14" s="25"/>
    </row>
    <row r="15" spans="2:20">
      <c r="B15" s="53" t="s">
        <v>11</v>
      </c>
      <c r="C15" s="2" t="s">
        <v>52</v>
      </c>
      <c r="D15" s="2" t="s">
        <v>87</v>
      </c>
      <c r="E15" s="15"/>
      <c r="F15" s="3" t="s">
        <v>74</v>
      </c>
      <c r="G15" s="4" t="s">
        <v>28</v>
      </c>
      <c r="I15" s="3" t="s">
        <v>88</v>
      </c>
      <c r="J15" s="4" t="s">
        <v>28</v>
      </c>
      <c r="K15" s="24"/>
      <c r="L15" s="24"/>
      <c r="M15" s="24"/>
      <c r="N15" s="24"/>
      <c r="O15" s="24"/>
      <c r="P15" s="24"/>
      <c r="Q15" s="24"/>
      <c r="R15" s="24"/>
      <c r="S15" s="24"/>
      <c r="T15" s="25"/>
    </row>
    <row r="16" spans="2:20">
      <c r="B16" s="54" t="s">
        <v>29</v>
      </c>
      <c r="C16" s="4" t="s">
        <v>89</v>
      </c>
      <c r="D16" s="4">
        <v>1</v>
      </c>
      <c r="E16" s="15"/>
      <c r="F16" s="3" t="s">
        <v>80</v>
      </c>
      <c r="G16" s="4" t="s">
        <v>29</v>
      </c>
      <c r="I16" s="3" t="s">
        <v>90</v>
      </c>
      <c r="J16" s="4" t="s">
        <v>28</v>
      </c>
      <c r="K16" s="24"/>
      <c r="L16" s="15"/>
      <c r="M16" s="34" t="s">
        <v>91</v>
      </c>
      <c r="N16" s="15"/>
      <c r="O16" s="15"/>
      <c r="P16" s="15"/>
      <c r="Q16" s="15"/>
      <c r="R16" s="15"/>
      <c r="S16" s="15"/>
      <c r="T16" s="16"/>
    </row>
    <row r="17" spans="2:20" ht="15.75" thickBot="1">
      <c r="B17" s="54" t="s">
        <v>32</v>
      </c>
      <c r="C17" s="4" t="s">
        <v>92</v>
      </c>
      <c r="D17" s="4">
        <v>2</v>
      </c>
      <c r="E17" s="15"/>
      <c r="F17" s="3" t="s">
        <v>83</v>
      </c>
      <c r="G17" s="4" t="s">
        <v>30</v>
      </c>
      <c r="I17" s="3" t="s">
        <v>93</v>
      </c>
      <c r="J17" s="4" t="s">
        <v>29</v>
      </c>
      <c r="K17" s="24"/>
      <c r="L17" s="138" t="s">
        <v>67</v>
      </c>
      <c r="M17" s="138"/>
      <c r="N17" s="138"/>
      <c r="O17" s="131" t="s">
        <v>7</v>
      </c>
      <c r="P17" s="131"/>
      <c r="Q17" s="131"/>
      <c r="R17" s="131"/>
      <c r="S17" s="15"/>
      <c r="T17" s="16"/>
    </row>
    <row r="18" spans="2:20">
      <c r="B18" s="54" t="s">
        <v>27</v>
      </c>
      <c r="C18" s="4" t="s">
        <v>94</v>
      </c>
      <c r="D18" s="4">
        <v>3</v>
      </c>
      <c r="E18" s="15"/>
      <c r="F18" s="3" t="s">
        <v>85</v>
      </c>
      <c r="G18" s="4" t="s">
        <v>27</v>
      </c>
      <c r="I18" s="3" t="s">
        <v>95</v>
      </c>
      <c r="J18" s="4" t="s">
        <v>28</v>
      </c>
      <c r="K18" s="24"/>
      <c r="L18" s="138"/>
      <c r="M18" s="138"/>
      <c r="N18" s="138"/>
      <c r="O18" s="35" t="s">
        <v>27</v>
      </c>
      <c r="P18" s="35" t="s">
        <v>28</v>
      </c>
      <c r="Q18" s="35" t="s">
        <v>29</v>
      </c>
      <c r="R18" s="35" t="s">
        <v>30</v>
      </c>
      <c r="S18" s="15"/>
      <c r="T18" s="44" t="s">
        <v>96</v>
      </c>
    </row>
    <row r="19" spans="2:20">
      <c r="B19" s="55" t="s">
        <v>75</v>
      </c>
      <c r="C19" s="8" t="s">
        <v>97</v>
      </c>
      <c r="D19" s="8">
        <v>4</v>
      </c>
      <c r="E19" s="15"/>
      <c r="F19" s="3" t="s">
        <v>88</v>
      </c>
      <c r="G19" s="4" t="s">
        <v>28</v>
      </c>
      <c r="I19" s="3" t="s">
        <v>98</v>
      </c>
      <c r="J19" s="4" t="s">
        <v>29</v>
      </c>
      <c r="K19" s="24"/>
      <c r="L19" s="138"/>
      <c r="M19" s="138"/>
      <c r="N19" s="138"/>
      <c r="O19" s="36" t="s">
        <v>81</v>
      </c>
      <c r="P19" s="36" t="s">
        <v>84</v>
      </c>
      <c r="Q19" s="36" t="s">
        <v>86</v>
      </c>
      <c r="R19" s="36" t="s">
        <v>99</v>
      </c>
      <c r="S19" s="15"/>
      <c r="T19" s="45" t="s">
        <v>100</v>
      </c>
    </row>
    <row r="20" spans="2:20">
      <c r="E20" s="15"/>
      <c r="F20" s="3" t="s">
        <v>90</v>
      </c>
      <c r="G20" s="4" t="s">
        <v>29</v>
      </c>
      <c r="I20" s="3" t="s">
        <v>101</v>
      </c>
      <c r="J20" s="4" t="s">
        <v>29</v>
      </c>
      <c r="K20" s="24"/>
      <c r="L20" s="143" t="s">
        <v>13</v>
      </c>
      <c r="M20" s="37" t="s">
        <v>30</v>
      </c>
      <c r="N20" s="38">
        <v>4</v>
      </c>
      <c r="O20" s="39" t="str">
        <f>_xlfn.CONCAT(O$19,$N20)</f>
        <v>L4</v>
      </c>
      <c r="P20" s="41" t="str">
        <f t="shared" ref="P20:R23" si="1">_xlfn.CONCAT(P$19,$N20)</f>
        <v>M4</v>
      </c>
      <c r="Q20" s="40" t="str">
        <f t="shared" si="1"/>
        <v>H4</v>
      </c>
      <c r="R20" s="40" t="str">
        <f t="shared" si="1"/>
        <v>E4</v>
      </c>
      <c r="S20" s="15"/>
      <c r="T20" s="46" t="s">
        <v>102</v>
      </c>
    </row>
    <row r="21" spans="2:20">
      <c r="B21" s="53" t="s">
        <v>103</v>
      </c>
      <c r="C21" s="52" t="s">
        <v>63</v>
      </c>
      <c r="D21" s="2" t="s">
        <v>52</v>
      </c>
      <c r="E21" s="15"/>
      <c r="F21" s="3" t="s">
        <v>93</v>
      </c>
      <c r="G21" s="4" t="s">
        <v>29</v>
      </c>
      <c r="I21" s="3" t="s">
        <v>104</v>
      </c>
      <c r="J21" s="4" t="s">
        <v>30</v>
      </c>
      <c r="K21" s="24"/>
      <c r="L21" s="143"/>
      <c r="M21" s="37" t="s">
        <v>29</v>
      </c>
      <c r="N21" s="38">
        <v>3</v>
      </c>
      <c r="O21" s="42" t="str">
        <f t="shared" ref="O21:O23" si="2">_xlfn.CONCAT(O$19,$N21)</f>
        <v>L3</v>
      </c>
      <c r="P21" s="39" t="str">
        <f t="shared" si="1"/>
        <v>M3</v>
      </c>
      <c r="Q21" s="41" t="str">
        <f t="shared" si="1"/>
        <v>H3</v>
      </c>
      <c r="R21" s="40" t="str">
        <f t="shared" si="1"/>
        <v>E3</v>
      </c>
      <c r="S21" s="15"/>
      <c r="T21" s="47" t="s">
        <v>105</v>
      </c>
    </row>
    <row r="22" spans="2:20" ht="45.75" thickBot="1">
      <c r="B22" s="54" t="s">
        <v>30</v>
      </c>
      <c r="C22" s="43">
        <v>4</v>
      </c>
      <c r="D22" s="4" t="s">
        <v>106</v>
      </c>
      <c r="E22" s="15"/>
      <c r="F22" s="3" t="s">
        <v>95</v>
      </c>
      <c r="G22" s="4" t="s">
        <v>27</v>
      </c>
      <c r="H22" s="24"/>
      <c r="I22" s="3" t="s">
        <v>107</v>
      </c>
      <c r="J22" s="4" t="s">
        <v>28</v>
      </c>
      <c r="K22" s="24"/>
      <c r="L22" s="143"/>
      <c r="M22" s="37" t="s">
        <v>28</v>
      </c>
      <c r="N22" s="38">
        <v>2</v>
      </c>
      <c r="O22" s="42" t="str">
        <f t="shared" si="2"/>
        <v>L2</v>
      </c>
      <c r="P22" s="39" t="str">
        <f t="shared" si="1"/>
        <v>M2</v>
      </c>
      <c r="Q22" s="41" t="str">
        <f t="shared" si="1"/>
        <v>H2</v>
      </c>
      <c r="R22" s="41" t="str">
        <f t="shared" si="1"/>
        <v>E2</v>
      </c>
      <c r="S22" s="15"/>
      <c r="T22" s="48" t="s">
        <v>108</v>
      </c>
    </row>
    <row r="23" spans="2:20" ht="45">
      <c r="B23" s="54" t="s">
        <v>29</v>
      </c>
      <c r="C23" s="43">
        <v>3</v>
      </c>
      <c r="D23" s="4" t="s">
        <v>109</v>
      </c>
      <c r="E23" s="15"/>
      <c r="F23" s="3" t="s">
        <v>98</v>
      </c>
      <c r="G23" s="4" t="s">
        <v>27</v>
      </c>
      <c r="I23" s="3" t="s">
        <v>110</v>
      </c>
      <c r="J23" s="4" t="s">
        <v>29</v>
      </c>
      <c r="K23" s="24"/>
      <c r="L23" s="143"/>
      <c r="M23" s="37" t="s">
        <v>27</v>
      </c>
      <c r="N23" s="38">
        <v>1</v>
      </c>
      <c r="O23" s="42" t="str">
        <f t="shared" si="2"/>
        <v>L1</v>
      </c>
      <c r="P23" s="42" t="str">
        <f t="shared" si="1"/>
        <v>M1</v>
      </c>
      <c r="Q23" s="39" t="str">
        <f t="shared" si="1"/>
        <v>H1</v>
      </c>
      <c r="R23" s="39" t="str">
        <f t="shared" si="1"/>
        <v>E1</v>
      </c>
      <c r="S23" s="15"/>
      <c r="T23" s="56"/>
    </row>
    <row r="24" spans="2:20" ht="45">
      <c r="B24" s="54" t="s">
        <v>28</v>
      </c>
      <c r="C24" s="43">
        <v>2</v>
      </c>
      <c r="D24" s="4" t="s">
        <v>111</v>
      </c>
      <c r="E24" s="15"/>
      <c r="F24" s="3" t="s">
        <v>101</v>
      </c>
      <c r="G24" s="4" t="s">
        <v>28</v>
      </c>
      <c r="I24" s="3" t="s">
        <v>112</v>
      </c>
      <c r="J24" s="4" t="s">
        <v>30</v>
      </c>
      <c r="K24" s="24"/>
      <c r="L24" s="24"/>
      <c r="M24" s="24"/>
      <c r="N24" s="24"/>
      <c r="O24" s="24"/>
      <c r="P24" s="24"/>
      <c r="Q24" s="24"/>
      <c r="R24" s="24"/>
      <c r="S24" s="24"/>
      <c r="T24" s="25"/>
    </row>
    <row r="25" spans="2:20" ht="45.75" thickBot="1">
      <c r="B25" s="55" t="s">
        <v>27</v>
      </c>
      <c r="C25" s="9">
        <v>1</v>
      </c>
      <c r="D25" s="8" t="s">
        <v>113</v>
      </c>
      <c r="E25" s="15"/>
      <c r="F25" s="7" t="s">
        <v>104</v>
      </c>
      <c r="G25" s="8" t="s">
        <v>28</v>
      </c>
      <c r="I25" s="7" t="s">
        <v>114</v>
      </c>
      <c r="J25" s="8" t="s">
        <v>30</v>
      </c>
      <c r="K25" s="24"/>
      <c r="L25" s="24"/>
      <c r="M25" s="24"/>
      <c r="N25" s="24"/>
      <c r="O25" s="24"/>
      <c r="P25" s="24"/>
      <c r="Q25" s="24"/>
      <c r="R25" s="24"/>
      <c r="S25" s="24"/>
      <c r="T25" s="20" t="s">
        <v>115</v>
      </c>
    </row>
    <row r="26" spans="2:20" ht="15.75" thickBot="1">
      <c r="B26" s="14"/>
      <c r="D26" s="11" t="s">
        <v>53</v>
      </c>
      <c r="E26" s="15"/>
      <c r="F26" s="15"/>
      <c r="G26" s="15"/>
      <c r="K26" s="24"/>
      <c r="L26" s="101"/>
      <c r="M26" s="102"/>
      <c r="N26" s="124"/>
      <c r="O26" s="125"/>
      <c r="P26" s="125"/>
      <c r="Q26" s="125"/>
      <c r="R26" s="24"/>
      <c r="S26" s="24"/>
      <c r="T26" s="91" t="s">
        <v>116</v>
      </c>
    </row>
    <row r="27" spans="2:20" ht="15.75" thickBot="1">
      <c r="B27" s="14"/>
      <c r="D27" s="10"/>
      <c r="E27" s="15"/>
      <c r="F27" s="15"/>
      <c r="G27" s="15"/>
      <c r="K27" s="24"/>
      <c r="L27" s="103"/>
      <c r="M27" s="104"/>
      <c r="N27" s="105"/>
      <c r="O27" s="105"/>
      <c r="P27" s="105"/>
      <c r="Q27" s="106"/>
      <c r="R27" s="24"/>
      <c r="S27" s="24"/>
      <c r="T27" s="92" t="s">
        <v>33</v>
      </c>
    </row>
    <row r="28" spans="2:20" ht="15.75" thickBot="1">
      <c r="B28" s="14"/>
      <c r="D28" s="10"/>
      <c r="E28" s="15"/>
      <c r="F28" s="15"/>
      <c r="G28" s="15"/>
      <c r="K28" s="24"/>
      <c r="L28" s="126"/>
      <c r="M28" s="107"/>
      <c r="N28" s="105"/>
      <c r="O28" s="105"/>
      <c r="P28" s="105"/>
      <c r="Q28" s="106"/>
      <c r="R28" s="24"/>
      <c r="S28" s="24"/>
      <c r="T28" s="93" t="s">
        <v>28</v>
      </c>
    </row>
    <row r="29" spans="2:20" ht="15.75" thickBot="1">
      <c r="B29" s="14"/>
      <c r="C29" s="10"/>
      <c r="D29" s="10"/>
      <c r="E29" s="15"/>
      <c r="F29" s="15"/>
      <c r="G29" s="15"/>
      <c r="K29" s="24"/>
      <c r="L29" s="127"/>
      <c r="M29" s="107"/>
      <c r="N29" s="105"/>
      <c r="O29" s="105"/>
      <c r="P29" s="105"/>
      <c r="Q29" s="106"/>
      <c r="R29" s="24"/>
      <c r="S29" s="24"/>
      <c r="T29" s="94" t="s">
        <v>117</v>
      </c>
    </row>
    <row r="30" spans="2:20" ht="15.75" thickBot="1">
      <c r="B30" s="14"/>
      <c r="C30" s="10"/>
      <c r="D30" s="10"/>
      <c r="E30" s="15"/>
      <c r="F30" s="15"/>
      <c r="G30" s="15"/>
      <c r="K30" s="24"/>
      <c r="L30" s="127"/>
      <c r="M30" s="107"/>
      <c r="N30" s="105"/>
      <c r="O30" s="105"/>
      <c r="P30" s="105"/>
      <c r="Q30" s="106"/>
      <c r="R30" s="24"/>
      <c r="S30" s="24"/>
      <c r="T30" s="95" t="s">
        <v>118</v>
      </c>
    </row>
    <row r="31" spans="2:20">
      <c r="B31" s="14"/>
      <c r="C31" s="10"/>
      <c r="D31" s="10"/>
      <c r="E31" s="15"/>
      <c r="F31" s="15"/>
      <c r="G31" s="15"/>
      <c r="K31" s="24"/>
      <c r="L31" s="127"/>
      <c r="M31" s="108"/>
      <c r="N31" s="109"/>
      <c r="O31" s="109"/>
      <c r="P31" s="109"/>
      <c r="Q31" s="110"/>
      <c r="R31" s="24"/>
      <c r="S31" s="24"/>
      <c r="T31" s="25"/>
    </row>
    <row r="32" spans="2:20">
      <c r="B32" s="14"/>
      <c r="C32" s="10"/>
      <c r="D32" s="10"/>
      <c r="E32" s="15"/>
      <c r="F32" s="15"/>
      <c r="G32" s="15"/>
      <c r="K32" s="24"/>
      <c r="L32" s="96"/>
      <c r="R32" s="24"/>
      <c r="S32" s="24"/>
      <c r="T32" s="25"/>
    </row>
    <row r="33" spans="2:20">
      <c r="B33" s="14"/>
      <c r="C33" s="10"/>
      <c r="D33" s="15"/>
      <c r="E33" s="15"/>
      <c r="F33" s="15"/>
      <c r="G33" s="15"/>
      <c r="K33" s="24"/>
      <c r="L33" s="24"/>
      <c r="M33" s="24"/>
      <c r="N33" s="24"/>
      <c r="O33" s="24"/>
      <c r="R33" s="24"/>
      <c r="S33" s="24"/>
      <c r="T33" s="25"/>
    </row>
    <row r="34" spans="2:20">
      <c r="B34" s="20" t="s">
        <v>96</v>
      </c>
      <c r="C34" s="17"/>
      <c r="D34" s="15"/>
      <c r="E34" s="15"/>
      <c r="F34" s="15"/>
      <c r="G34" s="15"/>
      <c r="K34" s="24"/>
      <c r="L34" s="24"/>
      <c r="M34" s="24"/>
      <c r="N34" s="24"/>
      <c r="O34" s="24"/>
      <c r="R34" s="24"/>
      <c r="S34" s="24"/>
      <c r="T34" s="25"/>
    </row>
    <row r="35" spans="2:20">
      <c r="B35" s="18" t="s">
        <v>30</v>
      </c>
      <c r="C35" s="19">
        <v>4</v>
      </c>
      <c r="D35" s="15"/>
      <c r="E35" s="15"/>
      <c r="F35" s="15"/>
      <c r="G35" s="15"/>
      <c r="K35" s="24"/>
      <c r="L35" s="24"/>
      <c r="M35" s="24"/>
      <c r="N35" s="24"/>
      <c r="O35" s="24"/>
      <c r="R35" s="24"/>
      <c r="S35" s="24"/>
      <c r="T35" s="25"/>
    </row>
    <row r="36" spans="2:20">
      <c r="B36" s="18" t="s">
        <v>29</v>
      </c>
      <c r="C36" s="19">
        <v>3</v>
      </c>
      <c r="D36" s="15"/>
      <c r="E36" s="15"/>
      <c r="F36" s="15"/>
      <c r="G36" s="15"/>
      <c r="K36" s="24"/>
      <c r="L36" s="24"/>
      <c r="M36" s="24"/>
      <c r="N36" s="24"/>
      <c r="O36" s="24"/>
      <c r="P36" s="24"/>
      <c r="Q36" s="24"/>
      <c r="R36" s="24"/>
      <c r="S36" s="24"/>
      <c r="T36" s="25"/>
    </row>
    <row r="37" spans="2:20">
      <c r="B37" s="18" t="s">
        <v>28</v>
      </c>
      <c r="C37" s="19">
        <v>2</v>
      </c>
      <c r="D37" s="15"/>
      <c r="E37" s="15"/>
      <c r="F37" s="15"/>
      <c r="G37" s="15"/>
      <c r="K37" s="24"/>
      <c r="L37" s="24"/>
      <c r="M37" s="24"/>
      <c r="N37" s="24"/>
      <c r="O37" s="24"/>
      <c r="P37" s="24"/>
      <c r="Q37" s="24"/>
      <c r="R37" s="24"/>
      <c r="S37" s="24"/>
      <c r="T37" s="25"/>
    </row>
    <row r="38" spans="2:20">
      <c r="B38" s="18" t="s">
        <v>27</v>
      </c>
      <c r="C38" s="19">
        <v>1</v>
      </c>
      <c r="D38" s="15"/>
      <c r="E38" s="15"/>
      <c r="F38" s="15"/>
      <c r="G38" s="15"/>
      <c r="K38" s="24"/>
      <c r="L38" s="24"/>
      <c r="M38" s="24"/>
      <c r="N38" s="24"/>
      <c r="O38" s="24"/>
      <c r="P38" s="24"/>
      <c r="Q38" s="24"/>
      <c r="R38" s="24"/>
      <c r="S38" s="24"/>
      <c r="T38" s="25"/>
    </row>
    <row r="39" spans="2:20">
      <c r="B39" s="14"/>
      <c r="C39" s="15"/>
      <c r="D39" s="15"/>
      <c r="E39" s="15"/>
      <c r="F39" s="15"/>
      <c r="G39" s="15"/>
      <c r="K39" s="24"/>
      <c r="L39" s="24"/>
      <c r="M39" s="24"/>
      <c r="N39" s="24"/>
      <c r="O39" s="24"/>
      <c r="P39" s="24"/>
      <c r="Q39" s="24"/>
      <c r="R39" s="24"/>
      <c r="S39" s="24"/>
      <c r="T39" s="25"/>
    </row>
    <row r="40" spans="2:20" ht="15.75" thickBot="1">
      <c r="B40" s="21"/>
      <c r="C40" s="22"/>
      <c r="D40" s="22"/>
      <c r="E40" s="22"/>
      <c r="F40" s="22"/>
      <c r="G40" s="22"/>
      <c r="H40" s="22"/>
      <c r="I40" s="22"/>
      <c r="J40" s="22"/>
      <c r="K40" s="22"/>
      <c r="L40" s="22"/>
      <c r="M40" s="22"/>
      <c r="N40" s="22"/>
      <c r="O40" s="22"/>
      <c r="P40" s="22"/>
      <c r="Q40" s="22"/>
      <c r="R40" s="22"/>
      <c r="S40" s="22"/>
      <c r="T40" s="23"/>
    </row>
  </sheetData>
  <mergeCells count="8">
    <mergeCell ref="N26:Q26"/>
    <mergeCell ref="L28:L31"/>
    <mergeCell ref="L11:L14"/>
    <mergeCell ref="O17:R17"/>
    <mergeCell ref="O8:R8"/>
    <mergeCell ref="L8:N10"/>
    <mergeCell ref="L17:N19"/>
    <mergeCell ref="L20:L23"/>
  </mergeCells>
  <pageMargins left="0.7" right="0.7" top="0.75" bottom="0.75" header="0.3" footer="0.3"/>
  <pageSetup paperSize="9" orientation="portrait" r:id="rId1"/>
  <headerFooter>
    <oddHeader>&amp;C&amp;"Calibri"&amp;9&amp;K000000STAFF IN-CONFIDENCE&amp;1#</oddHeader>
    <oddFooter>&amp;C&amp;1#&amp;"Calibri"&amp;9&amp;K000000STAFF IN-CONFIDENCE</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Legacy_x0020_DocID xmlns="4a94300e-a927-4b92-9d3a-682523035cb6" xsi:nil="true"/>
    <Year xmlns="4a94300e-a927-4b92-9d3a-682523035cb6" xsi:nil="true"/>
    <_ip_UnifiedCompliancePolicyUIAction xmlns="http://schemas.microsoft.com/sharepoint/v3">4</_ip_UnifiedCompliancePolicyUIAction>
    <Legacy_x0020_Version xmlns="4a94300e-a927-4b92-9d3a-682523035cb6" xsi:nil="true"/>
    <Sender_x0020_Date xmlns="4a94300e-a927-4b92-9d3a-682523035cb6" xsi:nil="true"/>
    <Library xmlns="4a94300e-a927-4b92-9d3a-682523035cb6" xsi:nil="true"/>
    <Class xmlns="4a94300e-a927-4b92-9d3a-682523035cb6" xsi:nil="true"/>
    <From xmlns="4a94300e-a927-4b92-9d3a-682523035cb6" xsi:nil="true"/>
    <Sender xmlns="4a94300e-a927-4b92-9d3a-682523035cb6" xsi:nil="true"/>
    <Supplemental_x0020_Markings xmlns="4a94300e-a927-4b92-9d3a-682523035cb6" xsi:nil="true"/>
    <IconOverlay xmlns="http://schemas.microsoft.com/sharepoint/v4" xsi:nil="true"/>
    <Other_x0020_Details xmlns="4a94300e-a927-4b92-9d3a-682523035cb6" xsi:nil="true"/>
    <_ip_UnifiedCompliancePolicyProperties xmlns="http://schemas.microsoft.com/sharepoint/v3" xsi:nil="true"/>
    <Carbon_x0020_Copy xmlns="4a94300e-a927-4b92-9d3a-682523035cb6" xsi:nil="true"/>
    <Author0 xmlns="4a94300e-a927-4b92-9d3a-682523035cb6" xsi:nil="true"/>
    <Email_x0020_Table xmlns="4a94300e-a927-4b92-9d3a-682523035cb6" xsi:nil="true"/>
    <MTS_x0020_ID xmlns="4a94300e-a927-4b92-9d3a-682523035cb6" xsi:nil="true"/>
    <MTS_x0020_Type xmlns="4a94300e-a927-4b92-9d3a-682523035cb6" xsi:nil="true"/>
    <Receiver xmlns="4a94300e-a927-4b92-9d3a-682523035cb6" xsi:nil="true"/>
    <Other_x0020_Details_2 xmlns="4a94300e-a927-4b92-9d3a-682523035cb6" xsi:nil="true"/>
    <Sent_x002f_Received xmlns="4a94300e-a927-4b92-9d3a-682523035cb6" xsi:nil="true"/>
    <To xmlns="4a94300e-a927-4b92-9d3a-682523035cb6" xsi:nil="true"/>
    <Other_x0020_Details_3 xmlns="4a94300e-a927-4b92-9d3a-682523035cb6" xsi:nil="true"/>
    <Receiver_x0020_Date xmlns="4a94300e-a927-4b92-9d3a-682523035cb6" xsi:nil="true"/>
    <Status xmlns="4a94300e-a927-4b92-9d3a-682523035cb6" xsi:nil="true"/>
    <Contract_x0020_Number xmlns="4a94300e-a927-4b92-9d3a-682523035cb6" xsi:nil="true"/>
    <Document_x0020_Type xmlns="4a94300e-a927-4b92-9d3a-682523035cb6" xsi:nil="true"/>
    <_dlc_DocId xmlns="58a6f171-52cb-4404-b47d-af1c8daf8fd1">ECM-547756131-125639</_dlc_DocId>
    <_dlc_DocIdUrl xmlns="58a6f171-52cb-4404-b47d-af1c8daf8fd1">
      <Url>https://ministryforenvironment.sharepoint.com/sites/ECM-Pol-CAP/_layouts/15/DocIdRedir.aspx?ID=ECM-547756131-125639</Url>
      <Description>ECM-547756131-125639</Description>
    </_dlc_DocIdUrl>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Document" ma:contentTypeID="0x010100EA5FB0BEBF7DE54D9F252D8A06C053F7" ma:contentTypeVersion="41" ma:contentTypeDescription="Create a new document." ma:contentTypeScope="" ma:versionID="6ea0a17cc580fdedbc92313d188521cf">
  <xsd:schema xmlns:xsd="http://www.w3.org/2001/XMLSchema" xmlns:xs="http://www.w3.org/2001/XMLSchema" xmlns:p="http://schemas.microsoft.com/office/2006/metadata/properties" xmlns:ns1="http://schemas.microsoft.com/sharepoint/v3" xmlns:ns2="58a6f171-52cb-4404-b47d-af1c8daf8fd1" xmlns:ns3="4a94300e-a927-4b92-9d3a-682523035cb6" xmlns:ns4="0a5b0190-e301-4766-933d-448c7c363fce" xmlns:ns5="http://schemas.microsoft.com/sharepoint/v4" targetNamespace="http://schemas.microsoft.com/office/2006/metadata/properties" ma:root="true" ma:fieldsID="c547f74649710ae9998b1e357aafaacf" ns1:_="" ns2:_="" ns3:_="" ns4:_="" ns5:_="">
    <xsd:import namespace="http://schemas.microsoft.com/sharepoint/v3"/>
    <xsd:import namespace="58a6f171-52cb-4404-b47d-af1c8daf8fd1"/>
    <xsd:import namespace="4a94300e-a927-4b92-9d3a-682523035cb6"/>
    <xsd:import namespace="0a5b0190-e301-4766-933d-448c7c363fce"/>
    <xsd:import namespace="http://schemas.microsoft.com/sharepoint/v4"/>
    <xsd:element name="properties">
      <xsd:complexType>
        <xsd:sequence>
          <xsd:element name="documentManagement">
            <xsd:complexType>
              <xsd:all>
                <xsd:element ref="ns2:_dlc_DocId" minOccurs="0"/>
                <xsd:element ref="ns2:_dlc_DocIdUrl" minOccurs="0"/>
                <xsd:element ref="ns2:_dlc_DocIdPersistId" minOccurs="0"/>
                <xsd:element ref="ns3:Document_x0020_Type" minOccurs="0"/>
                <xsd:element ref="ns3:Sender" minOccurs="0"/>
                <xsd:element ref="ns3:Receiver" minOccurs="0"/>
                <xsd:element ref="ns3:Sender_x0020_Date" minOccurs="0"/>
                <xsd:element ref="ns3:Receiver_x0020_Date" minOccurs="0"/>
                <xsd:element ref="ns3:Carbon_x0020_Copy" minOccurs="0"/>
                <xsd:element ref="ns3:Email_x0020_Table" minOccurs="0"/>
                <xsd:element ref="ns3:MediaServiceMetadata" minOccurs="0"/>
                <xsd:element ref="ns3:MediaServiceFastMetadata" minOccurs="0"/>
                <xsd:element ref="ns3:MediaServiceAutoKeyPoints" minOccurs="0"/>
                <xsd:element ref="ns3:MediaServiceKeyPoints" minOccurs="0"/>
                <xsd:element ref="ns3:Library" minOccurs="0"/>
                <xsd:element ref="ns3:Legacy_x0020_DocID" minOccurs="0"/>
                <xsd:element ref="ns3:Legacy_x0020_Version" minOccurs="0"/>
                <xsd:element ref="ns3:Class" minOccurs="0"/>
                <xsd:element ref="ns3:Author0" minOccurs="0"/>
                <xsd:element ref="ns3:Status" minOccurs="0"/>
                <xsd:element ref="ns3:Year" minOccurs="0"/>
                <xsd:element ref="ns3:Other_x0020_Details" minOccurs="0"/>
                <xsd:element ref="ns3:MediaServiceDateTaken" minOccurs="0"/>
                <xsd:element ref="ns3:Other_x0020_Details_2" minOccurs="0"/>
                <xsd:element ref="ns3:MTS_x0020_Type" minOccurs="0"/>
                <xsd:element ref="ns3:MTS_x0020_ID" minOccurs="0"/>
                <xsd:element ref="ns3:MediaServiceAutoTags" minOccurs="0"/>
                <xsd:element ref="ns3:MediaServiceGenerationTime" minOccurs="0"/>
                <xsd:element ref="ns3:MediaServiceEventHashCode" minOccurs="0"/>
                <xsd:element ref="ns3:Supplemental_x0020_Markings" minOccurs="0"/>
                <xsd:element ref="ns3:To" minOccurs="0"/>
                <xsd:element ref="ns3:From" minOccurs="0"/>
                <xsd:element ref="ns3:Sent_x002f_Received" minOccurs="0"/>
                <xsd:element ref="ns3:Contract_x0020_Number" minOccurs="0"/>
                <xsd:element ref="ns3:Other_x0020_Details_3" minOccurs="0"/>
                <xsd:element ref="ns3:MediaServiceOCR" minOccurs="0"/>
                <xsd:element ref="ns1:_ip_UnifiedCompliancePolicyProperties" minOccurs="0"/>
                <xsd:element ref="ns1:_ip_UnifiedCompliancePolicyUIAction" minOccurs="0"/>
                <xsd:element ref="ns4:SharedWithUsers" minOccurs="0"/>
                <xsd:element ref="ns4:SharedWithDetails" minOccurs="0"/>
                <xsd:element ref="ns3:MediaLengthInSeconds" minOccurs="0"/>
                <xsd:element ref="ns5:IconOverla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45" nillable="true" ma:displayName="Unified Compliance Policy Properties" ma:hidden="true" ma:internalName="_ip_UnifiedCompliancePolicyProperties">
      <xsd:simpleType>
        <xsd:restriction base="dms:Note"/>
      </xsd:simpleType>
    </xsd:element>
    <xsd:element name="_ip_UnifiedCompliancePolicyUIAction" ma:index="46"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8a6f171-52cb-4404-b47d-af1c8daf8fd1"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4a94300e-a927-4b92-9d3a-682523035cb6" elementFormDefault="qualified">
    <xsd:import namespace="http://schemas.microsoft.com/office/2006/documentManagement/types"/>
    <xsd:import namespace="http://schemas.microsoft.com/office/infopath/2007/PartnerControls"/>
    <xsd:element name="Document_x0020_Type" ma:index="11" nillable="true" ma:displayName="Document Type" ma:default="" ma:description="" ma:internalName="Document_x0020_Type">
      <xsd:simpleType>
        <xsd:restriction base="dms:Note">
          <xsd:maxLength value="255"/>
        </xsd:restriction>
      </xsd:simpleType>
    </xsd:element>
    <xsd:element name="Sender" ma:index="12" nillable="true" ma:displayName="Sender" ma:description="" ma:internalName="Sender">
      <xsd:simpleType>
        <xsd:restriction base="dms:Text">
          <xsd:maxLength value="255"/>
        </xsd:restriction>
      </xsd:simpleType>
    </xsd:element>
    <xsd:element name="Receiver" ma:index="13" nillable="true" ma:displayName="Receiver" ma:description="" ma:internalName="Receiver">
      <xsd:simpleType>
        <xsd:restriction base="dms:Text">
          <xsd:maxLength value="255"/>
        </xsd:restriction>
      </xsd:simpleType>
    </xsd:element>
    <xsd:element name="Sender_x0020_Date" ma:index="14" nillable="true" ma:displayName="Sender Date" ma:default="" ma:description="" ma:format="DateTime" ma:internalName="Sender_x0020_Date">
      <xsd:simpleType>
        <xsd:restriction base="dms:DateTime"/>
      </xsd:simpleType>
    </xsd:element>
    <xsd:element name="Receiver_x0020_Date" ma:index="15" nillable="true" ma:displayName="Receiver Date" ma:default="" ma:description="" ma:format="DateTime" ma:internalName="Receiver_x0020_Date">
      <xsd:simpleType>
        <xsd:restriction base="dms:DateTime"/>
      </xsd:simpleType>
    </xsd:element>
    <xsd:element name="Carbon_x0020_Copy" ma:index="16" nillable="true" ma:displayName="Carbon Copy" ma:description="" ma:internalName="Carbon_x0020_Copy">
      <xsd:simpleType>
        <xsd:restriction base="dms:Text">
          <xsd:maxLength value="255"/>
        </xsd:restriction>
      </xsd:simpleType>
    </xsd:element>
    <xsd:element name="Email_x0020_Table" ma:index="18" nillable="true" ma:displayName="Email Table" ma:description="" ma:internalName="Email_x0020_Table">
      <xsd:simpleType>
        <xsd:restriction base="dms:Note">
          <xsd:maxLength value="255"/>
        </xsd:restriction>
      </xsd:simpleType>
    </xsd:element>
    <xsd:element name="MediaServiceMetadata" ma:index="19" nillable="true" ma:displayName="MediaServiceMetadata" ma:hidden="true" ma:internalName="MediaServiceMetadata" ma:readOnly="true">
      <xsd:simpleType>
        <xsd:restriction base="dms:Note"/>
      </xsd:simpleType>
    </xsd:element>
    <xsd:element name="MediaServiceFastMetadata" ma:index="20" nillable="true" ma:displayName="MediaServiceFastMetadata" ma:hidden="true" ma:internalName="MediaServiceFastMetadata" ma:readOnly="true">
      <xsd:simpleType>
        <xsd:restriction base="dms:Note"/>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element name="Library" ma:index="23" nillable="true" ma:displayName="Library" ma:default="" ma:description="" ma:internalName="Library">
      <xsd:simpleType>
        <xsd:restriction base="dms:Text">
          <xsd:maxLength value="255"/>
        </xsd:restriction>
      </xsd:simpleType>
    </xsd:element>
    <xsd:element name="Legacy_x0020_DocID" ma:index="24" nillable="true" ma:displayName="Legacy DocID" ma:decimals="-1" ma:default="" ma:description="" ma:internalName="Legacy_x0020_DocID">
      <xsd:simpleType>
        <xsd:restriction base="dms:Number"/>
      </xsd:simpleType>
    </xsd:element>
    <xsd:element name="Legacy_x0020_Version" ma:index="25" nillable="true" ma:displayName="Legacy Version" ma:default="" ma:description="" ma:internalName="Legacy_x0020_Version">
      <xsd:simpleType>
        <xsd:restriction base="dms:Text">
          <xsd:maxLength value="255"/>
        </xsd:restriction>
      </xsd:simpleType>
    </xsd:element>
    <xsd:element name="Class" ma:index="26" nillable="true" ma:displayName="Class" ma:default="" ma:description="" ma:internalName="Class">
      <xsd:simpleType>
        <xsd:restriction base="dms:Text">
          <xsd:maxLength value="255"/>
        </xsd:restriction>
      </xsd:simpleType>
    </xsd:element>
    <xsd:element name="Author0" ma:index="27" nillable="true" ma:displayName="Author" ma:default="" ma:description="" ma:internalName="Author0">
      <xsd:simpleType>
        <xsd:restriction base="dms:Text">
          <xsd:maxLength value="255"/>
        </xsd:restriction>
      </xsd:simpleType>
    </xsd:element>
    <xsd:element name="Status" ma:index="28" nillable="true" ma:displayName="Status" ma:default="" ma:description="" ma:internalName="Status">
      <xsd:simpleType>
        <xsd:restriction base="dms:Text">
          <xsd:maxLength value="255"/>
        </xsd:restriction>
      </xsd:simpleType>
    </xsd:element>
    <xsd:element name="Year" ma:index="29" nillable="true" ma:displayName="Year" ma:default="" ma:description="" ma:internalName="Year">
      <xsd:simpleType>
        <xsd:restriction base="dms:Text">
          <xsd:maxLength value="255"/>
        </xsd:restriction>
      </xsd:simpleType>
    </xsd:element>
    <xsd:element name="Other_x0020_Details" ma:index="30" nillable="true" ma:displayName="Other Details" ma:default="" ma:description="" ma:internalName="Other_x0020_Details">
      <xsd:simpleType>
        <xsd:restriction base="dms:Text">
          <xsd:maxLength value="255"/>
        </xsd:restriction>
      </xsd:simpleType>
    </xsd:element>
    <xsd:element name="MediaServiceDateTaken" ma:index="31" nillable="true" ma:displayName="MediaServiceDateTaken" ma:hidden="true" ma:internalName="MediaServiceDateTaken" ma:readOnly="true">
      <xsd:simpleType>
        <xsd:restriction base="dms:Text"/>
      </xsd:simpleType>
    </xsd:element>
    <xsd:element name="Other_x0020_Details_2" ma:index="32" nillable="true" ma:displayName="Other Details_2" ma:description="" ma:internalName="Other_x0020_Details_2">
      <xsd:simpleType>
        <xsd:restriction base="dms:Text">
          <xsd:maxLength value="255"/>
        </xsd:restriction>
      </xsd:simpleType>
    </xsd:element>
    <xsd:element name="MTS_x0020_Type" ma:index="33" nillable="true" ma:displayName="MTS Type" ma:default="" ma:description="" ma:internalName="MTS_x0020_Type">
      <xsd:simpleType>
        <xsd:restriction base="dms:Note">
          <xsd:maxLength value="255"/>
        </xsd:restriction>
      </xsd:simpleType>
    </xsd:element>
    <xsd:element name="MTS_x0020_ID" ma:index="34" nillable="true" ma:displayName="MTS ID" ma:default="" ma:description="" ma:internalName="MTS_x0020_ID">
      <xsd:simpleType>
        <xsd:restriction base="dms:Text">
          <xsd:maxLength value="255"/>
        </xsd:restriction>
      </xsd:simpleType>
    </xsd:element>
    <xsd:element name="MediaServiceAutoTags" ma:index="35" nillable="true" ma:displayName="Tags" ma:internalName="MediaServiceAutoTags" ma:readOnly="true">
      <xsd:simpleType>
        <xsd:restriction base="dms:Text"/>
      </xsd:simpleType>
    </xsd:element>
    <xsd:element name="MediaServiceGenerationTime" ma:index="36" nillable="true" ma:displayName="MediaServiceGenerationTime" ma:hidden="true" ma:internalName="MediaServiceGenerationTime" ma:readOnly="true">
      <xsd:simpleType>
        <xsd:restriction base="dms:Text"/>
      </xsd:simpleType>
    </xsd:element>
    <xsd:element name="MediaServiceEventHashCode" ma:index="37" nillable="true" ma:displayName="MediaServiceEventHashCode" ma:hidden="true" ma:internalName="MediaServiceEventHashCode" ma:readOnly="true">
      <xsd:simpleType>
        <xsd:restriction base="dms:Text"/>
      </xsd:simpleType>
    </xsd:element>
    <xsd:element name="Supplemental_x0020_Markings" ma:index="38" nillable="true" ma:displayName="Supplemental Markings" ma:description="" ma:internalName="Supplemental_x0020_Markings">
      <xsd:simpleType>
        <xsd:restriction base="dms:Note">
          <xsd:maxLength value="255"/>
        </xsd:restriction>
      </xsd:simpleType>
    </xsd:element>
    <xsd:element name="To" ma:index="39" nillable="true" ma:displayName="To" ma:default="" ma:description="" ma:internalName="To">
      <xsd:simpleType>
        <xsd:restriction base="dms:Note">
          <xsd:maxLength value="255"/>
        </xsd:restriction>
      </xsd:simpleType>
    </xsd:element>
    <xsd:element name="From" ma:index="40" nillable="true" ma:displayName="From" ma:default="" ma:description="" ma:internalName="From">
      <xsd:simpleType>
        <xsd:restriction base="dms:Text">
          <xsd:maxLength value="255"/>
        </xsd:restriction>
      </xsd:simpleType>
    </xsd:element>
    <xsd:element name="Sent_x002f_Received" ma:index="41" nillable="true" ma:displayName="Sent/Received" ma:default="" ma:description="" ma:internalName="Sent_x002f_Received">
      <xsd:simpleType>
        <xsd:restriction base="dms:Text">
          <xsd:maxLength value="255"/>
        </xsd:restriction>
      </xsd:simpleType>
    </xsd:element>
    <xsd:element name="Contract_x0020_Number" ma:index="42" nillable="true" ma:displayName="Contract Number" ma:default="" ma:description="" ma:internalName="Contract_x0020_Number">
      <xsd:simpleType>
        <xsd:restriction base="dms:Text">
          <xsd:maxLength value="255"/>
        </xsd:restriction>
      </xsd:simpleType>
    </xsd:element>
    <xsd:element name="Other_x0020_Details_3" ma:index="43" nillable="true" ma:displayName="Other Details_3" ma:description="" ma:internalName="Other_x0020_Details_3">
      <xsd:simpleType>
        <xsd:restriction base="dms:Text">
          <xsd:maxLength value="255"/>
        </xsd:restriction>
      </xsd:simpleType>
    </xsd:element>
    <xsd:element name="MediaServiceOCR" ma:index="44" nillable="true" ma:displayName="Extracted Text" ma:internalName="MediaServiceOCR" ma:readOnly="true">
      <xsd:simpleType>
        <xsd:restriction base="dms:Note">
          <xsd:maxLength value="255"/>
        </xsd:restriction>
      </xsd:simpleType>
    </xsd:element>
    <xsd:element name="MediaLengthInSeconds" ma:index="49"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0a5b0190-e301-4766-933d-448c7c363fce" elementFormDefault="qualified">
    <xsd:import namespace="http://schemas.microsoft.com/office/2006/documentManagement/types"/>
    <xsd:import namespace="http://schemas.microsoft.com/office/infopath/2007/PartnerControls"/>
    <xsd:element name="SharedWithUsers" ma:index="4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48"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50"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ma:index="17" ma:displayName="Subject"/>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B73E98F-DDD2-46A5-B7B8-EB28C7B4C9D8}"/>
</file>

<file path=customXml/itemProps2.xml><?xml version="1.0" encoding="utf-8"?>
<ds:datastoreItem xmlns:ds="http://schemas.openxmlformats.org/officeDocument/2006/customXml" ds:itemID="{F6F77685-1ADE-4922-9A00-500426DDFCE8}"/>
</file>

<file path=customXml/itemProps3.xml><?xml version="1.0" encoding="utf-8"?>
<ds:datastoreItem xmlns:ds="http://schemas.openxmlformats.org/officeDocument/2006/customXml" ds:itemID="{5E600E12-1B8C-4AEF-9FA5-26C47BC02114}"/>
</file>

<file path=customXml/itemProps4.xml><?xml version="1.0" encoding="utf-8"?>
<ds:datastoreItem xmlns:ds="http://schemas.openxmlformats.org/officeDocument/2006/customXml" ds:itemID="{956AEE00-E9DD-4375-9669-CD45CE5CC7EF}"/>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Morgan Lindsay</dc:creator>
  <cp:keywords/>
  <dc:description/>
  <cp:lastModifiedBy/>
  <cp:revision/>
  <dcterms:created xsi:type="dcterms:W3CDTF">2021-05-12T22:50:12Z</dcterms:created>
  <dcterms:modified xsi:type="dcterms:W3CDTF">2021-10-07T23:59:06Z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55709827-4e2e-4edf-bbae-c32a5092471c_Enabled">
    <vt:lpwstr>true</vt:lpwstr>
  </property>
  <property fmtid="{D5CDD505-2E9C-101B-9397-08002B2CF9AE}" pid="3" name="MSIP_Label_55709827-4e2e-4edf-bbae-c32a5092471c_SetDate">
    <vt:lpwstr>2021-09-02T22:20:42Z</vt:lpwstr>
  </property>
  <property fmtid="{D5CDD505-2E9C-101B-9397-08002B2CF9AE}" pid="4" name="MSIP_Label_55709827-4e2e-4edf-bbae-c32a5092471c_Method">
    <vt:lpwstr>Privileged</vt:lpwstr>
  </property>
  <property fmtid="{D5CDD505-2E9C-101B-9397-08002B2CF9AE}" pid="5" name="MSIP_Label_55709827-4e2e-4edf-bbae-c32a5092471c_Name">
    <vt:lpwstr>STAFF</vt:lpwstr>
  </property>
  <property fmtid="{D5CDD505-2E9C-101B-9397-08002B2CF9AE}" pid="6" name="MSIP_Label_55709827-4e2e-4edf-bbae-c32a5092471c_SiteId">
    <vt:lpwstr>761dd003-d4ff-4049-8a72-8549b20fcbb1</vt:lpwstr>
  </property>
  <property fmtid="{D5CDD505-2E9C-101B-9397-08002B2CF9AE}" pid="7" name="MSIP_Label_55709827-4e2e-4edf-bbae-c32a5092471c_ActionId">
    <vt:lpwstr>f42e5d9c-6145-44b6-a8c9-5086514baeee</vt:lpwstr>
  </property>
  <property fmtid="{D5CDD505-2E9C-101B-9397-08002B2CF9AE}" pid="8" name="MSIP_Label_55709827-4e2e-4edf-bbae-c32a5092471c_ContentBits">
    <vt:lpwstr>3</vt:lpwstr>
  </property>
  <property fmtid="{D5CDD505-2E9C-101B-9397-08002B2CF9AE}" pid="9" name="ContentTypeId">
    <vt:lpwstr>0x010100EA5FB0BEBF7DE54D9F252D8A06C053F7</vt:lpwstr>
  </property>
  <property fmtid="{D5CDD505-2E9C-101B-9397-08002B2CF9AE}" pid="10" name="_dlc_DocIdItemGuid">
    <vt:lpwstr>763a9d5e-4d00-4dae-bbdb-5f359c670c9f</vt:lpwstr>
  </property>
</Properties>
</file>